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942" firstSheet="15" activeTab="20"/>
  </bookViews>
  <sheets>
    <sheet name="1" sheetId="1" r:id="rId1"/>
    <sheet name="2" sheetId="2" r:id="rId2"/>
    <sheet name="3" sheetId="3" r:id="rId3"/>
    <sheet name="4" sheetId="4" r:id="rId4"/>
    <sheet name="5" sheetId="5" r:id="rId5"/>
    <sheet name="6" sheetId="6" r:id="rId6"/>
    <sheet name="6-а"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8-а" sheetId="20" r:id="rId20"/>
    <sheet name="18-б" sheetId="21" r:id="rId21"/>
    <sheet name="19" sheetId="22" r:id="rId22"/>
    <sheet name="20" sheetId="23" r:id="rId23"/>
    <sheet name="21" sheetId="24" r:id="rId24"/>
    <sheet name="21 а" sheetId="25" r:id="rId25"/>
    <sheet name="21 б " sheetId="26" r:id="rId26"/>
    <sheet name="22" sheetId="27" r:id="rId27"/>
    <sheet name="22 а" sheetId="28" r:id="rId28"/>
    <sheet name="23" sheetId="29" r:id="rId29"/>
    <sheet name="24" sheetId="30" r:id="rId30"/>
    <sheet name="24а" sheetId="31" r:id="rId31"/>
    <sheet name="25" sheetId="32" r:id="rId32"/>
    <sheet name="26" sheetId="33" r:id="rId33"/>
    <sheet name="27" sheetId="34" r:id="rId34"/>
    <sheet name="28" sheetId="35" r:id="rId35"/>
    <sheet name="29" sheetId="36" r:id="rId36"/>
    <sheet name="30" sheetId="37" r:id="rId37"/>
    <sheet name="31" sheetId="38" r:id="rId38"/>
    <sheet name="32" sheetId="39" r:id="rId39"/>
    <sheet name="33" sheetId="40" r:id="rId40"/>
    <sheet name="34" sheetId="41" r:id="rId41"/>
    <sheet name="35" sheetId="42" r:id="rId42"/>
    <sheet name="36" sheetId="43" r:id="rId43"/>
    <sheet name="37" sheetId="44" r:id="rId44"/>
    <sheet name="37-а" sheetId="45" r:id="rId45"/>
    <sheet name="37-б" sheetId="46" r:id="rId46"/>
    <sheet name="38" sheetId="47" r:id="rId47"/>
    <sheet name="39" sheetId="48" r:id="rId48"/>
    <sheet name="39а" sheetId="49" r:id="rId49"/>
    <sheet name="40" sheetId="50" r:id="rId50"/>
    <sheet name="41" sheetId="51" r:id="rId51"/>
    <sheet name="42" sheetId="52" r:id="rId52"/>
    <sheet name="ПҚ-1533" sheetId="53" r:id="rId53"/>
    <sheet name="43" sheetId="54" r:id="rId54"/>
    <sheet name="43 а" sheetId="55" r:id="rId55"/>
    <sheet name="44" sheetId="56" r:id="rId56"/>
    <sheet name="45" sheetId="57" r:id="rId57"/>
    <sheet name="45а" sheetId="58" r:id="rId58"/>
    <sheet name="45б" sheetId="59" r:id="rId59"/>
    <sheet name="45в" sheetId="60" r:id="rId60"/>
    <sheet name="III-бўлим" sheetId="61" r:id="rId61"/>
    <sheet name="46" sheetId="62" r:id="rId62"/>
    <sheet name="47" sheetId="63" r:id="rId63"/>
    <sheet name="48" sheetId="64" r:id="rId64"/>
    <sheet name="49" sheetId="65" r:id="rId65"/>
    <sheet name="50" sheetId="66" r:id="rId66"/>
    <sheet name="51" sheetId="67" r:id="rId67"/>
    <sheet name="51-а" sheetId="68" r:id="rId68"/>
    <sheet name="52" sheetId="69" r:id="rId69"/>
    <sheet name="53" sheetId="70" r:id="rId70"/>
    <sheet name="54" sheetId="71" r:id="rId71"/>
    <sheet name="54а" sheetId="72" r:id="rId72"/>
    <sheet name="55" sheetId="73" r:id="rId73"/>
    <sheet name="55 а" sheetId="74" r:id="rId74"/>
    <sheet name="56" sheetId="75" r:id="rId75"/>
    <sheet name="57" sheetId="76" r:id="rId76"/>
    <sheet name="58" sheetId="77" r:id="rId77"/>
    <sheet name="59" sheetId="78" r:id="rId78"/>
    <sheet name="60" sheetId="79" r:id="rId79"/>
    <sheet name="61" sheetId="80" r:id="rId80"/>
    <sheet name="62" sheetId="81" r:id="rId81"/>
    <sheet name="62-а" sheetId="82" r:id="rId82"/>
    <sheet name="62-б" sheetId="83" r:id="rId83"/>
    <sheet name="63" sheetId="84" r:id="rId84"/>
    <sheet name="63а" sheetId="85" r:id="rId85"/>
    <sheet name="64" sheetId="86" r:id="rId86"/>
    <sheet name="64а" sheetId="87" r:id="rId87"/>
    <sheet name="65" sheetId="88" r:id="rId88"/>
    <sheet name="65 а" sheetId="89" r:id="rId89"/>
    <sheet name="66" sheetId="90" r:id="rId90"/>
    <sheet name="67" sheetId="91" r:id="rId91"/>
    <sheet name="67а" sheetId="92" r:id="rId92"/>
    <sheet name="68" sheetId="93" r:id="rId93"/>
    <sheet name="68 а" sheetId="94" r:id="rId94"/>
    <sheet name="69" sheetId="95" r:id="rId95"/>
    <sheet name="70" sheetId="96" r:id="rId96"/>
    <sheet name="71" sheetId="97" r:id="rId97"/>
    <sheet name="71а" sheetId="98" r:id="rId98"/>
    <sheet name="72" sheetId="99" r:id="rId99"/>
    <sheet name="73" sheetId="100" r:id="rId100"/>
    <sheet name="74" sheetId="101" r:id="rId101"/>
    <sheet name="75" sheetId="102" r:id="rId102"/>
    <sheet name="76" sheetId="103" r:id="rId103"/>
    <sheet name="76а" sheetId="104" r:id="rId104"/>
    <sheet name="77" sheetId="105" r:id="rId105"/>
    <sheet name="78" sheetId="106" r:id="rId106"/>
    <sheet name="79" sheetId="107" r:id="rId107"/>
    <sheet name="80" sheetId="108" r:id="rId108"/>
    <sheet name="81" sheetId="109" r:id="rId109"/>
    <sheet name="82" sheetId="110" r:id="rId110"/>
    <sheet name="83" sheetId="111" r:id="rId111"/>
  </sheets>
  <definedNames>
    <definedName name="_xlnm.Print_Area" localSheetId="14">'14'!$A$1:$X$11</definedName>
    <definedName name="_xlnm.Print_Area" localSheetId="17">'17'!$A$1:$H$10</definedName>
    <definedName name="_xlnm.Print_Area" localSheetId="18">'18'!$A$1:$Q$13</definedName>
    <definedName name="_xlnm.Print_Area" localSheetId="19">'18-а'!$A$1:$Q$11</definedName>
    <definedName name="_xlnm.Print_Area" localSheetId="20">'18-б'!$A$1:$Q$11</definedName>
    <definedName name="_xlnm.Print_Area" localSheetId="1">'2'!$A$1:$Z$18</definedName>
    <definedName name="_xlnm.Print_Area" localSheetId="22">'20'!$A$1:$M$11</definedName>
    <definedName name="_xlnm.Print_Area" localSheetId="23">'21'!$A$1:$U$10</definedName>
    <definedName name="_xlnm.Print_Area" localSheetId="24">'21 а'!$A$1:$G$10</definedName>
    <definedName name="_xlnm.Print_Area" localSheetId="26">'22'!$A$1:$P$12</definedName>
    <definedName name="_xlnm.Print_Area" localSheetId="27">'22 а'!$A$1:$P$13</definedName>
    <definedName name="_xlnm.Print_Area" localSheetId="28">'23'!$A$1:$T$11</definedName>
    <definedName name="_xlnm.Print_Area" localSheetId="29">'24'!$A$1:$X$11</definedName>
    <definedName name="_xlnm.Print_Area" localSheetId="30">'24а'!$A$1:$V$11</definedName>
    <definedName name="_xlnm.Print_Area" localSheetId="31">'25'!$A$1:$Q$10</definedName>
    <definedName name="_xlnm.Print_Area" localSheetId="32">'26'!$A$1:$S$12</definedName>
    <definedName name="_xlnm.Print_Area" localSheetId="34">'28'!$A$1:$J$10</definedName>
    <definedName name="_xlnm.Print_Area" localSheetId="36">'30'!$A$1:$N$12</definedName>
    <definedName name="_xlnm.Print_Area" localSheetId="37">'31'!$A$1:$M$12</definedName>
    <definedName name="_xlnm.Print_Area" localSheetId="38">'32'!$A$1:$M$12</definedName>
    <definedName name="_xlnm.Print_Area" localSheetId="39">'33'!$A$1:$M$12</definedName>
    <definedName name="_xlnm.Print_Area" localSheetId="41">'35'!$A$1:$T$21</definedName>
    <definedName name="_xlnm.Print_Area" localSheetId="42">'36'!$A$1:$P$12</definedName>
    <definedName name="_xlnm.Print_Area" localSheetId="44">'37-а'!$A$1:$N$11</definedName>
    <definedName name="_xlnm.Print_Area" localSheetId="45">'37-б'!$A$1:$P$12</definedName>
    <definedName name="_xlnm.Print_Area" localSheetId="46">'38'!$A$1:$S$12</definedName>
    <definedName name="_xlnm.Print_Area" localSheetId="47">'39'!$A$1:$N$11</definedName>
    <definedName name="_xlnm.Print_Area" localSheetId="48">'39а'!$A$1:$Z$11</definedName>
    <definedName name="_xlnm.Print_Area" localSheetId="3">'4'!$A$1:$W$14</definedName>
    <definedName name="_xlnm.Print_Area" localSheetId="49">'40'!$A$1:$K$11</definedName>
    <definedName name="_xlnm.Print_Area" localSheetId="50">'41'!$A$1:$P$11</definedName>
    <definedName name="_xlnm.Print_Area" localSheetId="51">'42'!$A$1:$V$20</definedName>
    <definedName name="_xlnm.Print_Area" localSheetId="53">'43'!$A$1:$W$11</definedName>
    <definedName name="_xlnm.Print_Area" localSheetId="54">'43 а'!$A$1:$W$11</definedName>
    <definedName name="_xlnm.Print_Area" localSheetId="55">'44'!$A$1:$P$13</definedName>
    <definedName name="_xlnm.Print_Area" localSheetId="56">'45'!$A$1:$T$10</definedName>
    <definedName name="_xlnm.Print_Area" localSheetId="57">'45а'!$A$1:$N$11</definedName>
    <definedName name="_xlnm.Print_Area" localSheetId="58">'45б'!$A$1:$N$11</definedName>
    <definedName name="_xlnm.Print_Area" localSheetId="59">'45в'!$A$1:$N$11</definedName>
    <definedName name="_xlnm.Print_Area" localSheetId="62">'47'!$A$1:$Z$18</definedName>
    <definedName name="_xlnm.Print_Area" localSheetId="63">'48'!$A$1:$Y$13</definedName>
    <definedName name="_xlnm.Print_Area" localSheetId="64">'49'!$A$1:$W$14</definedName>
    <definedName name="_xlnm.Print_Area" localSheetId="67">'51-а'!$A$1:$I$11</definedName>
    <definedName name="_xlnm.Print_Area" localSheetId="70">'54'!$A$1:$N$11</definedName>
    <definedName name="_xlnm.Print_Area" localSheetId="71">'54а'!$A$1:$N$11</definedName>
    <definedName name="_xlnm.Print_Area" localSheetId="74">'56'!$A$1:$O$12</definedName>
    <definedName name="_xlnm.Print_Area" localSheetId="79">'61'!$A$1:$X$11</definedName>
    <definedName name="_xlnm.Print_Area" localSheetId="80">'62'!$A$1:$N$13</definedName>
    <definedName name="_xlnm.Print_Area" localSheetId="81">'62-а'!$A$1:$Q$11</definedName>
    <definedName name="_xlnm.Print_Area" localSheetId="84">'63а'!$A$1:$M$11</definedName>
    <definedName name="_xlnm.Print_Area" localSheetId="85">'64'!$A$1:$U$10</definedName>
    <definedName name="_xlnm.Print_Area" localSheetId="86">'64а'!$A$1:$G$10</definedName>
    <definedName name="_xlnm.Print_Area" localSheetId="87">'65'!$A$1:$P$12</definedName>
    <definedName name="_xlnm.Print_Area" localSheetId="88">'65 а'!$A$1:$P$12</definedName>
    <definedName name="_xlnm.Print_Area" localSheetId="89">'66'!$A$1:$H$10</definedName>
    <definedName name="_xlnm.Print_Area" localSheetId="91">'67а'!$A$1:$T$11</definedName>
    <definedName name="_xlnm.Print_Area" localSheetId="92">'68'!$A$1:$Q$10</definedName>
    <definedName name="_xlnm.Print_Area" localSheetId="93">'68 а'!$A$1:$V$10</definedName>
    <definedName name="_xlnm.Print_Area" localSheetId="94">'69'!$A$1:$Q$10</definedName>
    <definedName name="_xlnm.Print_Area" localSheetId="96">'71'!$A$1:$J$10</definedName>
    <definedName name="_xlnm.Print_Area" localSheetId="98">'72'!$A$1:$N$12</definedName>
    <definedName name="_xlnm.Print_Area" localSheetId="99">'73'!$A$1:$P$12</definedName>
    <definedName name="_xlnm.Print_Area" localSheetId="101">'75'!$A$1:$S$12</definedName>
    <definedName name="_xlnm.Print_Area" localSheetId="102">'76'!$A$1:$N$11</definedName>
    <definedName name="_xlnm.Print_Area" localSheetId="103">'76а'!$A$1:$Z$11</definedName>
    <definedName name="_xlnm.Print_Area" localSheetId="104">'77'!$A$1:$K$11</definedName>
    <definedName name="_xlnm.Print_Area" localSheetId="105">'78'!$A$1:$P$11</definedName>
    <definedName name="_xlnm.Print_Area" localSheetId="108">'81'!$A$1:$M$12</definedName>
    <definedName name="_xlnm.Print_Area" localSheetId="109">'82'!$A$1:$M$12</definedName>
    <definedName name="_xlnm.Print_Area" localSheetId="110">'83'!$A$1:$V$17</definedName>
    <definedName name="_xlnm.Print_Area" localSheetId="52">'ПҚ-1533'!$A$1:$I$7</definedName>
  </definedNames>
  <calcPr fullCalcOnLoad="1"/>
</workbook>
</file>

<file path=xl/sharedStrings.xml><?xml version="1.0" encoding="utf-8"?>
<sst xmlns="http://schemas.openxmlformats.org/spreadsheetml/2006/main" count="3679" uniqueCount="995">
  <si>
    <t xml:space="preserve">ОТМ АРМида мавжуд, намунавий дастурларнинг асосий адабиётлар рўйхатида келтирилган дарслик ва ўқув қўлланмаларнинг номлари сони </t>
  </si>
  <si>
    <t>Чет элдан келиб дарс берган прфессор -ўқитувчилар сони**</t>
  </si>
  <si>
    <t>шу жадвал тагига проф.-ўқитувчи Ф.И.Ш., давлат номи, ОТМ номи, илмий даража ва унвони, келган-кетган санаси ёзилсин.</t>
  </si>
  <si>
    <t>** номдор талаба Ф.И.О., ТЙ номи, курси шу жадвал тагига ёзилсин.</t>
  </si>
  <si>
    <t>(2015-2016 ўқув йили якуни, 2016 йил 1 июль ҳолатига)</t>
  </si>
  <si>
    <t>(2015-2016 ўқув йили)</t>
  </si>
  <si>
    <t>(2015-2016 ўқув йилида)</t>
  </si>
  <si>
    <t>(2015-2016-ўқув йилида)</t>
  </si>
  <si>
    <t>(2015-йилнинг 1 январидан 31 декабрига қадар)</t>
  </si>
  <si>
    <t>(2015 йилда)</t>
  </si>
  <si>
    <t xml:space="preserve">                                                                                                                                                   (2015-2016 ўқув йилида)</t>
  </si>
  <si>
    <t>(2015-2016 ўқув йили якунида)</t>
  </si>
  <si>
    <t>(2014-2015 ўқув йилида битирганлар)</t>
  </si>
  <si>
    <t>(2015-2016  ўқув йили)</t>
  </si>
  <si>
    <t>(2015-2016  ўқув йилида)</t>
  </si>
  <si>
    <t>(2015-йилда)</t>
  </si>
  <si>
    <t>(2015-2016 ўқув йили ҳолатига)</t>
  </si>
  <si>
    <t>(2015-2016-ўқув йили)</t>
  </si>
  <si>
    <t xml:space="preserve">21 б -жадвал </t>
  </si>
  <si>
    <t>Диққат!      Хорижий олий таълим муассасалари филиалларининг  маълумотлари III бўлим, 46-жадвалдан бошлаб киритилади.</t>
  </si>
  <si>
    <t>** халқаро миқёсда ғолиб бўлган талаба Ф.И.О., ТЙ номи, курси шу жадвал тагига ёзилсин.</t>
  </si>
  <si>
    <t>Фақат (3,4,5,6,8,10,11,13,15,17,19,20,21) катакчалар тагига маълумот киритилсин.</t>
  </si>
  <si>
    <t>ўз мутахассислиги бўйича инглиз тилида малака оширган профессор-ўқитувчилар</t>
  </si>
  <si>
    <t>Фақат (6,7,8,9,10,13,14,15,16,17,20,21,22,23,24) катакчалар тагига маълумот киритилсин.</t>
  </si>
  <si>
    <t>Инглиз тилини биладиган профессор-ўқитувчилар тўғрисидаги маълумот 24-жадвалда берилганлигини инобатга олиб, инглиз ва рус тилларини биладиганлар 21 устунга киритилмайди.</t>
  </si>
  <si>
    <t>АРМ даги компьютерлар сони</t>
  </si>
  <si>
    <t xml:space="preserve">            Фақат (3,4,5,6,7,8,9,10,11,12,13,14) катакчалар тагига маълумот киритилсин.</t>
  </si>
  <si>
    <t>4,5,6,8,9,10,11,13 катакчалар тагига маълумотлар киритилсин.</t>
  </si>
  <si>
    <t>лингафонли  синфлар сони</t>
  </si>
  <si>
    <t>лингафонли  синфларининг умумий майдони, м2</t>
  </si>
  <si>
    <t xml:space="preserve">                            Фақат (3,4,5,6,9,10,13,14,17,18) катакчалар тагига маълумот киритилсин.</t>
  </si>
  <si>
    <t>3,4,5,6,7,8,9,10,11,13 катакчалар тагига маълумотлар киритилсин.</t>
  </si>
  <si>
    <t>ТАТУ</t>
  </si>
  <si>
    <t>http://tuit.uz</t>
  </si>
  <si>
    <r>
      <rPr>
        <sz val="14"/>
        <rFont val="Times New Roman"/>
        <family val="1"/>
      </rPr>
      <t>ОТМ номи</t>
    </r>
    <r>
      <rPr>
        <b/>
        <sz val="14"/>
        <rFont val="Times New Roman"/>
        <family val="1"/>
      </rPr>
      <t xml:space="preserve">: ТАТУ Ахборот ресурс марказининг (кутубхонанинг) ходимлари ва дастурий таъминоти хақида </t>
    </r>
  </si>
  <si>
    <t>Фан олимпиадалари, спорт мусобақалари ҳамда санъат ва маъданият соҳасига оид                                                                                                                            кўрик танловларида совринли ўринларни эгаллаган талабалар ҳақида                                                                                                                                                                                                  МАЪЛУМОТ</t>
  </si>
  <si>
    <t>Фан олимпиадаларида ғолиб бўлган  талабалар сони</t>
  </si>
  <si>
    <t>Спорт мусобақаларида ғолиб бўлган талабалар сони</t>
  </si>
  <si>
    <t>Санъат ва маданият соҳалари кўрик танловлари ва мусобақаларида ғолиб бўлган талабалар сони</t>
  </si>
  <si>
    <t>Ҳалқаро миқёсда</t>
  </si>
  <si>
    <t>Республика миқёсида</t>
  </si>
  <si>
    <t>Фақат (4,5,6,7,9,10,11,12,14,15,16,17) катакчалар тагига маълумот киритилсин.</t>
  </si>
  <si>
    <t xml:space="preserve">  18б-жадвал</t>
  </si>
  <si>
    <t>жумладан:</t>
  </si>
  <si>
    <t>ҳалқаро миқёсда</t>
  </si>
  <si>
    <t>республика миқёсида</t>
  </si>
  <si>
    <t>19-жадвал</t>
  </si>
  <si>
    <t xml:space="preserve"> Фан доктори илмий даражасини берувчи илмий кенгашлар сони</t>
  </si>
  <si>
    <t>Катта илмий ходим изланувчилар сони</t>
  </si>
  <si>
    <r>
      <t>Диссертация мавзуси И</t>
    </r>
    <r>
      <rPr>
        <sz val="12"/>
        <rFont val="Times New Roman"/>
        <family val="1"/>
      </rPr>
      <t>лмий кенгашда</t>
    </r>
    <r>
      <rPr>
        <sz val="12"/>
        <color indexed="8"/>
        <rFont val="Times New Roman"/>
        <family val="1"/>
      </rPr>
      <t xml:space="preserve"> тасдиқланган мустақил-изланувчилар сони</t>
    </r>
  </si>
  <si>
    <t xml:space="preserve"> Диссертациясини ҳимоя қилган катта илмий ходим изланувчилар сони</t>
  </si>
  <si>
    <t xml:space="preserve"> Диссертациясини ҳимоя қилган мустақил изланувчилар сони</t>
  </si>
  <si>
    <t>Олий аттестация комиссияси томонидан қайтарилган диссертациялар сони</t>
  </si>
  <si>
    <t>Илмий маслаҳатчи бўлган профессор - ўқитувчилар сони</t>
  </si>
  <si>
    <t>Профессор-ўқитувчилардан расмий оппонент бўлганлари сони</t>
  </si>
  <si>
    <t>* Ранг билан ажратиб кўрсатилган катакчалар ўзгартирилмасин, оқ катакчаларнинг барчаси тўлдирилсин.</t>
  </si>
  <si>
    <t>20-жадвал</t>
  </si>
  <si>
    <t xml:space="preserve">Профессор-ўқитувчиларнинг ўқув  жараёнида янги педагогик ва информацион технологияларни қўллаши ҳамда илмий, ўқув-услубий ишларда иштирок этиши бўйича </t>
  </si>
  <si>
    <t>Бакалавриат ва магистратурада ўқитилаётган барча фанлар сони</t>
  </si>
  <si>
    <t>Ўқув жараёнида янги технологияларни қўллаш</t>
  </si>
  <si>
    <t>Жорий ўқув йилида илмий, ўқув-услубий ишларда қатнашмаган профессор-ўқитувчилар сони</t>
  </si>
  <si>
    <t xml:space="preserve">Педагогик </t>
  </si>
  <si>
    <t>Информацион</t>
  </si>
  <si>
    <t>технологиялар қўлланилаётган фанлар сони</t>
  </si>
  <si>
    <t>технологияларни қўллаётган профессор-ўқитувчилар сони</t>
  </si>
  <si>
    <t>Илмий даража ва илмий унвонлилар сони</t>
  </si>
  <si>
    <t>Илмий даража ва илмий унвони бўлмаганлар сони</t>
  </si>
  <si>
    <t>21-жадвал</t>
  </si>
  <si>
    <t>Хорижий давлатлар олий таълим муассасаларининг Тошкент шаҳридаги филиаллари ички маблағлари, хомийлик ва бошқа маблағлар ҳисобидан профессор - ўқитувчилар томонидан чоп этилган ўқув адабиётлар тўғрисида                                                                                                                                                                                                                                                                                                                          МАЪЛУМОТ</t>
  </si>
  <si>
    <t xml:space="preserve">                                   65-жадвал</t>
  </si>
  <si>
    <t>Хорижий давлатлар олий таълим муассасаларининг Тошкент шаҳридаги филиаллари бакалавриат талабаларининг дарслик  ва ўқув қўлланмалар билан  таъминланганлиги ҳақида                                                                                                                                                                                                                                                          МАЪЛУМОТ</t>
  </si>
  <si>
    <t xml:space="preserve">                                   65а-жадвал</t>
  </si>
  <si>
    <t>Хорижий давлатлар олий таълим муассасаларининг Тошкент шаҳридаги филиалларимагистратура талабаларининг дарслик ва ўқув қўлланмалар билан  таъминланганлиги ҳақида                                                                                                                                                                                                                                                          МАЪЛУМОТ</t>
  </si>
  <si>
    <t>66-жадвал</t>
  </si>
  <si>
    <t>Хорижий давлатлар олий таълим муассасаларининг Тошкент шаҳридаги филиалларининг илмий-таҳрир                                                                                              ва нашр бўйича фаолияти тўғрисида                                                                                                                                                                                                                      МАЪЛУМОТ</t>
  </si>
  <si>
    <t>ОТМ филиали тасарруфидаги оммавий ахборот воситаларининг умумий сони</t>
  </si>
  <si>
    <t>67-жадвал</t>
  </si>
  <si>
    <t>Хорижий давлатлар олий таълим муассасалари Тошкент шаҳридаги филиалларининг компьютер                                                                                                                                                                                                                                                                                                                      техникаси ва ахборот-коммуникацион воситалари ҳақида</t>
  </si>
  <si>
    <t xml:space="preserve">      67а-жадвал</t>
  </si>
  <si>
    <t xml:space="preserve">Хорижий давлатлар олий таълим муассасалари Тошкент шаҳридаги филиалларининг АРМлари замонавий ўқув адабиётлари ва ахборот-ресурслари билан тўлдириш ҳолати  бўйича </t>
  </si>
  <si>
    <t>Харид қилинган электрон (дарсликлар,  ўқув қўлланмалар, маърузалар ва ўргатувчи-текшируви дастурлар ҳамда ўқув филмлари) ахборот ресурсларига сарф қилинган маблағ (млн. сўм)</t>
  </si>
  <si>
    <t>68-жадвал</t>
  </si>
  <si>
    <t>Хорижий давлатлар олий таълим муассасаларининг Тошкент шаҳридаги филиаллари профессор-ўқитувчиларининг инглиз тили бўйича билим даражасини оширганлиги тўғрисида                                                                                                                                                                                               МАЪЛУМОТ</t>
  </si>
  <si>
    <t>Филиал бўйича жами профессор-ўқитувчилар сони</t>
  </si>
  <si>
    <t>68 а -жадвал</t>
  </si>
  <si>
    <t>Хорижий давлатлар олий таълим муассасаларининг Тошкент шаҳридаги филиаллари профессор-ўқитувчиларининг хорижий тиллар бўйича билим даражаси тўғрисида                                                                                                                                                                                                МАЪЛУМОТ</t>
  </si>
  <si>
    <t>69-жадвал</t>
  </si>
  <si>
    <t>Хорижий давлатлар олий таълим муассасаларининг Тошкент шаҳридаги филиаллари профессор-ўқитувчилари ахборот-коммуникация технологияларини ўқув жараёнида                                                                           фойдаланиш даражасини оширганлиги тўғрисида                                                                                                                                                                                              МАЪЛУМОТ</t>
  </si>
  <si>
    <t>70-жадвал</t>
  </si>
  <si>
    <t>Хорижий давлатлар олий таълим муассасаларининг Тошкент шаҳридаги филиаллари                                                                                                                                                     электрон ресурслар билан таъминланганлик даражаси</t>
  </si>
  <si>
    <t>71-жадвал</t>
  </si>
  <si>
    <t>Хорижий давлатлар олий таълим муассасалари Тошкент шаҳридаги филиалларининг таълим,                                                                                           фан ва ишлаб чиқаришнинг интеграцияси бўйича                                                                                                                                                                                                                                                                                                                                             МАЪЛУМОТ</t>
  </si>
  <si>
    <t>71а-жадвал</t>
  </si>
  <si>
    <t>Хорижий давлатлар олий таълим муассасалари Тошкент шаҳридаги филиалларининг ишлаб чиқариш корхоналари ва илмий-текшириш институтлари билан  интеграцияси ҳолати бўйича                                                                                                                                                             МАЪЛУМОТ</t>
  </si>
  <si>
    <t xml:space="preserve">               72-жадвал</t>
  </si>
  <si>
    <t xml:space="preserve">Хорижий давлатлар олий таълим муассасаларининг Тошкент шаҳридаги филиалларининг халқаро алоқалари тўғрисида </t>
  </si>
  <si>
    <t xml:space="preserve">                 73-жадвал</t>
  </si>
  <si>
    <t>Хорижий давлатлар олий таълим муассасаларининг Тошкент шаҳридаги филиаллари                                                                                           моддий-техник базаси тўғрисида</t>
  </si>
  <si>
    <t>ўқув аудиториялари майдони. м2</t>
  </si>
  <si>
    <t>компьютер синфлари майдони. м2</t>
  </si>
  <si>
    <t>лингофонли  синфлар майдони. м2</t>
  </si>
  <si>
    <t>Лаборатория  хоналари майдони. м2</t>
  </si>
  <si>
    <t xml:space="preserve">          Фақат (4,5,6,7,8,9,11,12,13,14,15,16) катакчаларнинг тагига маълумот киритилсин.</t>
  </si>
  <si>
    <t xml:space="preserve">    74-жадвал</t>
  </si>
  <si>
    <t>Хорижий давлатлар олий таълим муассасаларининг Тошкент шаҳридаги филиаллари                                                                                                    биноларининг техник холати тўғрисида</t>
  </si>
  <si>
    <t>Умумий майдон, м2</t>
  </si>
  <si>
    <t>Умумий майдонага нисбатан капитал таъмирлашга мухтож, м2</t>
  </si>
  <si>
    <t>Қайта таъмирлашга мухтож, м2</t>
  </si>
  <si>
    <t>Янги қурилишлар, м2</t>
  </si>
  <si>
    <t>Марказий иситиш тармоғига эга, м2</t>
  </si>
  <si>
    <t>Оқава қувурларга (канализация) эга, м2</t>
  </si>
  <si>
    <t xml:space="preserve">   * қўйилган ва ранг билан ажратилган катакчалардаги формулаларга ўзгартириш ва қўшимчалар киритилмасин.                                                                                                                                                                                                                                                                 Фақат оқ (3,4,5,7,9,11,13) катакчалар тагига ОТМ филиали маълумотлари киритилсин.</t>
  </si>
  <si>
    <t xml:space="preserve">                75-жадвал</t>
  </si>
  <si>
    <t xml:space="preserve">Хорижий давлатлар олий таълим муассасаларининг Тошкент шаҳридаги филиаллари талабалари ва катта илмий ходим изланувчиларининг турар жойлар билан таъминланганлиги тўғрисида </t>
  </si>
  <si>
    <t xml:space="preserve">                       76-жадвал</t>
  </si>
  <si>
    <t xml:space="preserve">Хорижий давлатлар олий таълим муассасаларининг Тошкент шаҳридаги филиаллари талабалар турар жойларида (ТТЖ) яратилган шароитлар тўғрисида </t>
  </si>
  <si>
    <t xml:space="preserve">                       76а-жадвал</t>
  </si>
  <si>
    <t>Электродазмол</t>
  </si>
  <si>
    <t>Кийим дазмоллаш тахтаси</t>
  </si>
  <si>
    <t xml:space="preserve">                        77-жадвал</t>
  </si>
  <si>
    <t xml:space="preserve">Хорижий давлатлар олий таълим муассасаларининг Тошкент шаҳридаги филиалларидаги                                                                                                                                        талабалар овқатланиш мажмуаси сони тўғрисида </t>
  </si>
  <si>
    <t>* билан белгиланган ва ранг билан ажратилган катакчаларга формула жойлаштирилган, ўзгартирилмасин.</t>
  </si>
  <si>
    <t xml:space="preserve">                            Фақат (4,5,6,8,9,10,11) катакчалар тагига маълумот киритилсин. </t>
  </si>
  <si>
    <t>78-жадвал</t>
  </si>
  <si>
    <t xml:space="preserve">Хорижий давлатлар олий таълим муассасаларининг Тошкент шаҳридаги филиаллари спорт-соғломлаштириш мажмуасининг кўрсаткичлари тўғрисида </t>
  </si>
  <si>
    <t xml:space="preserve">                           79-жадвал</t>
  </si>
  <si>
    <t xml:space="preserve">Хорижий давлатлар олий таълим муассасаларининг Тошкент шаҳридаги филиаллари  бакалавриат битирувчиларининг  ишга жойлашганлиги ёки  таълимнинг кейинги босқичларига ўқишга кирганлиги тўғрисида   </t>
  </si>
  <si>
    <t xml:space="preserve">                           80-жадвал</t>
  </si>
  <si>
    <t xml:space="preserve">Хорижий давлатлар олий таълим муассасаларининг Тошкент шаҳридаги филиаллари  магистратура битирувчиларининг  ишга жойлашганлиги ёки  катта илмий ходим                                                                                                                                                                                                                                                                                                                                                                                                                     изланувчилар институтига  қабул қилинганлиги тўғрисида   </t>
  </si>
  <si>
    <t>Тўлов-контракт асосида битирганлар сафидан ишга ёки катта илмий ходим изланувчилар институтига жойлашмаганлар **сони</t>
  </si>
  <si>
    <t xml:space="preserve">                    81-жадвал</t>
  </si>
  <si>
    <t xml:space="preserve">Хорижий давлатлар олий таълим муассасаларининг Тошкент шаҳридаги филиаллари бакалавриат талабаларининг ёзги семестр рейтинг натижалари бўйича </t>
  </si>
  <si>
    <t>Семестр натижаларига кўра ОТМ филиалидан четлатилган талабалар сони</t>
  </si>
  <si>
    <t xml:space="preserve">                    82-жадвал</t>
  </si>
  <si>
    <t xml:space="preserve">Хорижий давлатлар олий таълим муассасаларининг Тошкент шаҳридаги филиаллари магистратура талабаларининг ёзги семестр рейтинг натижалари бўйича </t>
  </si>
  <si>
    <t>83-жадвал</t>
  </si>
  <si>
    <t>Хорижий давлатлар олий таълим муассасаларининг Тошкент шаҳридаги филиалларининг бюджетдан ташқари маблағ тушумлари ва улардан  фойдаланиш ҳолати бўйича</t>
  </si>
  <si>
    <r>
      <t>Бюджетдан ташқари маблағлар**                                                                                                                                                                                                                (</t>
    </r>
    <r>
      <rPr>
        <b/>
        <sz val="12"/>
        <color indexed="8"/>
        <rFont val="Times New Roman"/>
        <family val="1"/>
      </rPr>
      <t>млн сўмда</t>
    </r>
    <r>
      <rPr>
        <sz val="12"/>
        <color indexed="8"/>
        <rFont val="Times New Roman"/>
        <family val="1"/>
      </rPr>
      <t>)</t>
    </r>
  </si>
  <si>
    <r>
      <t>Бюджетдан ташқари тушумлардан сарфланган маблағлар                                                                                                                                              (</t>
    </r>
    <r>
      <rPr>
        <b/>
        <sz val="12"/>
        <color indexed="8"/>
        <rFont val="Times New Roman"/>
        <family val="1"/>
      </rPr>
      <t>млн сўмда</t>
    </r>
    <r>
      <rPr>
        <sz val="12"/>
        <color indexed="8"/>
        <rFont val="Times New Roman"/>
        <family val="1"/>
      </rPr>
      <t>)</t>
    </r>
  </si>
  <si>
    <t>Электрон ўқув-услубий мажмуалар</t>
  </si>
  <si>
    <t>Фақат (4,6,8,10,12,14,16,18) катакчалар тагига маълумот киритилсин.</t>
  </si>
  <si>
    <t>Электрон ўқув-методик қўлланмалар</t>
  </si>
  <si>
    <t xml:space="preserve">             Фақат (4,6,8,10,12,14,16,18) катакчалар тагига маълумот киритилсин.</t>
  </si>
  <si>
    <t>18 дан 25 гача устунлардаги маълумотни мос штат бирлигига кщпайтириб 18 дан 25 гача кўпайтмалар қўшилганда 7 устунга тенг чиқиши шарт</t>
  </si>
  <si>
    <t>Талабалар сони</t>
  </si>
  <si>
    <t>Семестр натижалари</t>
  </si>
  <si>
    <t>Ўқув йили охиридаги талабалар сони</t>
  </si>
  <si>
    <t>86-100 балл тўплаган талабалар сони</t>
  </si>
  <si>
    <t xml:space="preserve">71-85 балл тўплаган талабалар сони </t>
  </si>
  <si>
    <t xml:space="preserve">55-70 балл тўплаган талабалар сони </t>
  </si>
  <si>
    <t>Бир ёки бир нечта фандан 54 ва ундан паст балл тўплаган талабалар сони</t>
  </si>
  <si>
    <t>Семестр натижаларига кўра ОТМдан четлатилган талабалар сони</t>
  </si>
  <si>
    <t xml:space="preserve">Назарий курсни ижобий тугатган талабалар сони </t>
  </si>
  <si>
    <t>Академик таътил берилган талабалар сони</t>
  </si>
  <si>
    <t>Улардан дарс жараёни ва назоратларда сабабли қатнашмаган талабалар сони</t>
  </si>
  <si>
    <t>Дарс жараёни ва назоратларда сабабсиз қатнашмаган талабалар сони</t>
  </si>
  <si>
    <t xml:space="preserve">Фан дастурларида белгиланган талабларни ўзлаштира олмаган талабалар сони </t>
  </si>
  <si>
    <t>3,4,5,6,7,8,9,10,11,12 катакчалар тагига маълумотлар киритилсин.</t>
  </si>
  <si>
    <t xml:space="preserve">                    32-жадвал</t>
  </si>
  <si>
    <t xml:space="preserve">                    33-жадвал</t>
  </si>
  <si>
    <t xml:space="preserve">                           34-жадвал</t>
  </si>
  <si>
    <t>Жами  битирув-чилар сони</t>
  </si>
  <si>
    <t>Давлат гранти асосида битирганлар сони</t>
  </si>
  <si>
    <t>Тўлов-контракт асосида битирганлар сони</t>
  </si>
  <si>
    <t xml:space="preserve">Давлат гранти асосида битирганлар сафидан ишга жойлашганлар сони </t>
  </si>
  <si>
    <t>Тўлов-контракт асосида  битирганлар сафидан ишга жойлашганлар сони</t>
  </si>
  <si>
    <t xml:space="preserve">Давлат гранти асосида битирганлар сафидан магистратурага ўқишга жойлашганлар сони </t>
  </si>
  <si>
    <t>Тўлов-контракт асосида  битирганлар сафидан магистратурага ўқишга  жойлашганлар сони</t>
  </si>
  <si>
    <t>Давлат гранти асосида битирганлар сафидан ишга ёки ўқишга жойлашмаганлар сони</t>
  </si>
  <si>
    <t>Тўлов-контракт асосида битирганлар сафидан ишга ёки ўқишга жойлашмаганлар сони</t>
  </si>
  <si>
    <t>жами</t>
  </si>
  <si>
    <t>Фақат (4,5,6,7,8,9,10,11,12,13,14,15,16,17,18,19) катакчалар тагига маълумот киритилсин ва 3-устун (*) катакчасидаги маълумот билан   8+9+10+11+12+13+14+15+16+17+18+19 катакчалар тагидаги маълумотларнинг йиғиндиси тенглиги текширилсин.</t>
  </si>
  <si>
    <t xml:space="preserve">                           35-жадвал</t>
  </si>
  <si>
    <t xml:space="preserve">Давлат гранти асосида битирганлар сафидан катта илмий ходим изланувчилар институтига қабул қилинганлар сони </t>
  </si>
  <si>
    <t>Тўлов-контракт асосида  битирганлар сафидан катта илмий ходим изланувчилар институтига қабул қилинганлар сони</t>
  </si>
  <si>
    <t>Давлат гранти асосида битирганлар сафидан ишга ёки катта илмий ходим изланувчилар институтига жойлашмаганлар сони**</t>
  </si>
  <si>
    <t>Тўлов-контракт асосида битирганлар сафидан ишга ёки катта илмий ходим изланувчилар институтига жойлашмаганлар сони</t>
  </si>
  <si>
    <t xml:space="preserve">             Фақат (4,5,6,7,8,9,10,11,12,13,14,15,16,17,18,19) катакчалар тагига маълумот киритилсин ва 3-устун (*) катакчасидаги маълумот билан 8+9+10+11+12+13+14+15+16+17+18+19 катакчалар тагидаги маълумотларнинг йиғиндиси тенглиги текширилсин.</t>
  </si>
  <si>
    <t>**</t>
  </si>
  <si>
    <t>Вазирлар Маҳкамасининг 2012 йил 28 декабрдаги "Олий ўқув юртидан кейинги таълим ҳамда олий малакали илмий ва илмий-педагог кадрларни аттестациядан ўтказиш тизимини такомиллаштириш чора-тадбирлари тўғрисида"ги 365-сон қарори</t>
  </si>
  <si>
    <t xml:space="preserve">                 36-жадвал</t>
  </si>
  <si>
    <t>Умумий ўқув майдони (кв.м)</t>
  </si>
  <si>
    <t>Асбоб ускуналар билан таъминланган лаборатория хоналари сони</t>
  </si>
  <si>
    <t>ўқув аудиториялари сони</t>
  </si>
  <si>
    <t>компьютер синфлари сони</t>
  </si>
  <si>
    <t>лингофонли  синфлар сони</t>
  </si>
  <si>
    <t>Лаборатория  хоналари сони</t>
  </si>
  <si>
    <t xml:space="preserve">50 % дан кам </t>
  </si>
  <si>
    <t>50-65 %</t>
  </si>
  <si>
    <t>66-79 %</t>
  </si>
  <si>
    <t>80-95 %</t>
  </si>
  <si>
    <t>96-100%</t>
  </si>
  <si>
    <t>* билан белгиланган ва ранг билан ажратилган катакчаларга формула жойлаштирилган.</t>
  </si>
  <si>
    <t xml:space="preserve">          Фақат (4,5,6,7,8,9,11,12,13,14,15,16) катакчалар тагига маълумот киритилсин.</t>
  </si>
  <si>
    <t xml:space="preserve"> 12,13,14,15,16 катакчалар тагидаги сонлар йиғиндиси 10 катакча тагидаги сонга тенг бўлиши шарт.</t>
  </si>
  <si>
    <t xml:space="preserve">    37-жадвал</t>
  </si>
  <si>
    <t>Бинолар сони</t>
  </si>
  <si>
    <t>Биноларнинг умумий майдони, м2</t>
  </si>
  <si>
    <t>Капитал таъмирлашга мухтож бинолар, м2</t>
  </si>
  <si>
    <t>Умумий майдонга нисбатан, %</t>
  </si>
  <si>
    <t>Жорий таъмирлашга мухтож бинолар, м2</t>
  </si>
  <si>
    <t>Умумий майдонга нисбатан %</t>
  </si>
  <si>
    <t>Янги қурилаётган бинолар сони</t>
  </si>
  <si>
    <t>Уларнинг умумий майдони, м2</t>
  </si>
  <si>
    <t>Марказий иситиш тармоғига эга бинолар, м2</t>
  </si>
  <si>
    <t>Оқава қувурларга (канализация) эга бинолар, м2</t>
  </si>
  <si>
    <t>* қўйилган ва ранг билан ажратилган катакчалардаги формулаларга ўзгартириш ва қўшимчалар киритилмасин, Фақат 3,4,5, 7,9,11,13 катакчалар тагига ОТМ маълумотлари киритилсин.</t>
  </si>
  <si>
    <t>37a-жадвал</t>
  </si>
  <si>
    <t xml:space="preserve">(АҚШ долларида) </t>
  </si>
  <si>
    <t>Чет эл инвестицияси лойиҳалари сони</t>
  </si>
  <si>
    <t>Чет эл инвестицияларининг умумий миқдори (АҚШ доллари)</t>
  </si>
  <si>
    <t>Илмий - тадқиқот ишларига сарфланган маблағ</t>
  </si>
  <si>
    <t>Чет элга малака оширишга юборилган профессор-ўқитувчиларга сарфланган маблағ</t>
  </si>
  <si>
    <t>Чет элга малака оширишга юборилган талабаларга сарфланган маблағ</t>
  </si>
  <si>
    <t>Чет элга ўқишга юборилган талабаларга сарфланган маблағ</t>
  </si>
  <si>
    <t>Капитал қурилишга сарфланган маблағ</t>
  </si>
  <si>
    <t>Жорий таъмирлашга сарфланган маблағ</t>
  </si>
  <si>
    <t>Мебеллар олишга сарфланган маблағ</t>
  </si>
  <si>
    <t>Орг-техника, лаборатория жиҳозлари, мультимедиа, эл.доска, проектор ва бошқалар сотиб олишга сарфланган маблағ</t>
  </si>
  <si>
    <t>Ўқув-адабиётлари харид қилишга сарфланган маблағ</t>
  </si>
  <si>
    <t>Тажриба синов ишларини ўтказишга сарфланган маблағ</t>
  </si>
  <si>
    <t xml:space="preserve">                                 Фақат (3,5,6,7,8,9,10,11,12,13,14) катакчалар тагига маълумот киритилсин.</t>
  </si>
  <si>
    <t xml:space="preserve">          37 б-жадвал</t>
  </si>
  <si>
    <t xml:space="preserve">(Миллион сўмда) </t>
  </si>
  <si>
    <t>Давлат инвестицияси лойиҳалари сони</t>
  </si>
  <si>
    <t>Давлат инвестицияларининг умумий миқдори (суммаси)</t>
  </si>
  <si>
    <t>Лаборатория жиҳозлари олишга сарфланган маблағ</t>
  </si>
  <si>
    <t>Орг-техника, мультимедиа, эл.доска, проектор ва бошқа жиҳозларни харид қилишга сарфланган маблағ</t>
  </si>
  <si>
    <t>Бошқа мақсадларга сарфланган маблағ</t>
  </si>
  <si>
    <t xml:space="preserve">                          Фақат (3,5,6,7,8,9,10,11,12,13,14,15,16) катакчалар тагига маълумот киритилсин.</t>
  </si>
  <si>
    <t xml:space="preserve">                38-жадвал</t>
  </si>
  <si>
    <t>Талабалар турар жойларининг сони</t>
  </si>
  <si>
    <t>Улардаги ўринлар сони</t>
  </si>
  <si>
    <t>ТТЖ яшовчи талабалар сони</t>
  </si>
  <si>
    <t>Ижара ҳақи тўлаб хонадонларда турадиган талабалар сони</t>
  </si>
  <si>
    <t>Ўз уйида яшовчи талабалар сони</t>
  </si>
  <si>
    <t>ТТЖ яшовчи катта илмий ходим изланувчилар сони</t>
  </si>
  <si>
    <t>эркак</t>
  </si>
  <si>
    <t>аёл</t>
  </si>
  <si>
    <t>Умумий талабалар сонига нисбатан. %</t>
  </si>
  <si>
    <t>7,11,15 катакчалар тагидаги сонлар йиғиндиси умумий талабалар сонига тенг бўлиши шарт.</t>
  </si>
  <si>
    <t xml:space="preserve">                       39-жадвал</t>
  </si>
  <si>
    <t>ТТЖ сони</t>
  </si>
  <si>
    <t>Совуқ сувнинг мавжудлиги (бор-1, йўқ-0)</t>
  </si>
  <si>
    <t>Иссиқ сувнинг мавжудлиги (бор-1, йўқ-0)</t>
  </si>
  <si>
    <t>Оқава сув тизимининг мавжудлиги (бор-1, йўқ-0)</t>
  </si>
  <si>
    <t>Спорт билан шуғулланиш майдонлари (ёзги, м2)</t>
  </si>
  <si>
    <t>Спорт билан шуғулланиш хоналари сони</t>
  </si>
  <si>
    <t>Спорт билан шуғулланиш хоналари майдони (м2)</t>
  </si>
  <si>
    <t xml:space="preserve">ТТЖда фаолият кўрсатувчи спорт секциялари сони </t>
  </si>
  <si>
    <t>Ювиниш (душ) хоналари сони</t>
  </si>
  <si>
    <t>Хожатхоналар сони</t>
  </si>
  <si>
    <t>аёллар учун</t>
  </si>
  <si>
    <t>эркаклар учун</t>
  </si>
  <si>
    <t xml:space="preserve">     Фақат (4,5,6,7,8,9,10,11,12,13,14,15,16,17,18,19,20,21,22,23) катакчалар тагига маълумот киритилсин.</t>
  </si>
  <si>
    <t xml:space="preserve">                       39а-жадвал</t>
  </si>
  <si>
    <t>ТТЖларда яшаётган талабалар сони</t>
  </si>
  <si>
    <t>ТТЖдаги талабалар яшаш хоналари сони</t>
  </si>
  <si>
    <t>Маънавият ва маърифат хоналари сони</t>
  </si>
  <si>
    <t>Улардаги</t>
  </si>
  <si>
    <t>Компьютер хоналари сони</t>
  </si>
  <si>
    <t>Компьютер хонасидаги компьютерлар сони</t>
  </si>
  <si>
    <t>Изолятор (тиббиёт) хоналари сони</t>
  </si>
  <si>
    <t>Кир ювиш ва қуритиш хоналари сони</t>
  </si>
  <si>
    <t>Кийим дазмоллаш хоналари сони</t>
  </si>
  <si>
    <t>Кутубхона ва ўқув заллари сони</t>
  </si>
  <si>
    <t xml:space="preserve">Овқат тайёрлаш хоналари сони  </t>
  </si>
  <si>
    <t>Китоб жавонлари сони</t>
  </si>
  <si>
    <t>Журнал столлари сони</t>
  </si>
  <si>
    <t>Юмшоқ креслолар сони</t>
  </si>
  <si>
    <t>Бир тумбали ёзув столлари сони</t>
  </si>
  <si>
    <t>Телевизорлар сони</t>
  </si>
  <si>
    <t>Кир ювиш учун махсус столлар сони</t>
  </si>
  <si>
    <t xml:space="preserve">Кир ювиш машиналари сони </t>
  </si>
  <si>
    <t>Электродазмоллар сони</t>
  </si>
  <si>
    <t>Кийим дазмоллаш тахталари сони</t>
  </si>
  <si>
    <t>Газ плиталари сони</t>
  </si>
  <si>
    <t>Электр плиталари сони</t>
  </si>
  <si>
    <t xml:space="preserve">Музлаткичлар сони </t>
  </si>
  <si>
    <t>Стол-шкафлар сони</t>
  </si>
  <si>
    <t>2011-2016 йилларда Олий таълим муассасаларининг моддий-техника базасини модернизация қилиш ва мутахассислар тайёрлаш сифатини тубдан яхшилаш Дастурини амалга ошириш бўйича Махсус комиссиянинг 2013 йил 28 февралдаги 49-сонли баёнига 9-илова.</t>
  </si>
  <si>
    <t xml:space="preserve">                        40-жадвал</t>
  </si>
  <si>
    <t>Фаолият кўрсатаётган овқатланиш жойларининг сони</t>
  </si>
  <si>
    <t>Ўринлар сони</t>
  </si>
  <si>
    <t>Овқатланиш жойларининг умумий майдони (м2)</t>
  </si>
  <si>
    <t>Ошхоналар сони</t>
  </si>
  <si>
    <t>Кафе сони</t>
  </si>
  <si>
    <t>Буфет сони</t>
  </si>
  <si>
    <t>Ошхона-ларда</t>
  </si>
  <si>
    <t>Кафеда</t>
  </si>
  <si>
    <t>Буфетда</t>
  </si>
  <si>
    <t xml:space="preserve">      Фақат (4,5,6,8,9,10,11) катакчалар тагига маълумот киритилсин.</t>
  </si>
  <si>
    <t>41-жадвал</t>
  </si>
  <si>
    <r>
      <t>Умумий спорт майдони, м</t>
    </r>
    <r>
      <rPr>
        <vertAlign val="superscript"/>
        <sz val="12"/>
        <color indexed="8"/>
        <rFont val="Times New Roman"/>
        <family val="1"/>
      </rPr>
      <t>2</t>
    </r>
  </si>
  <si>
    <t>Харид қилинган спорт анжомлари, (млн. сўмда)</t>
  </si>
  <si>
    <t xml:space="preserve">ОТМда фаолият юритаётган спорт секциялари сони </t>
  </si>
  <si>
    <t>Спорт секцияларида шуғулланувчи талабалар сони</t>
  </si>
  <si>
    <r>
      <t>Стадионлар, м</t>
    </r>
    <r>
      <rPr>
        <vertAlign val="superscript"/>
        <sz val="12"/>
        <color indexed="8"/>
        <rFont val="Times New Roman"/>
        <family val="1"/>
      </rPr>
      <t xml:space="preserve">2 </t>
    </r>
  </si>
  <si>
    <t>Спорт заллари, м2</t>
  </si>
  <si>
    <t>Бассейнлар, м2</t>
  </si>
  <si>
    <t>эркаклар</t>
  </si>
  <si>
    <t>аёллар</t>
  </si>
  <si>
    <t xml:space="preserve">        Фақат (4,6,8,10,11,13,15) катакчалар тагига маълумот киритилсин.</t>
  </si>
  <si>
    <r>
      <t>Бюджетдан ташқари маблағлар**                                                                                                                                                                                                                (</t>
    </r>
    <r>
      <rPr>
        <b/>
        <sz val="12"/>
        <color indexed="8"/>
        <rFont val="Times New Roman"/>
        <family val="1"/>
      </rPr>
      <t>млн. сўмда</t>
    </r>
    <r>
      <rPr>
        <sz val="12"/>
        <color indexed="8"/>
        <rFont val="Times New Roman"/>
        <family val="1"/>
      </rPr>
      <t>)</t>
    </r>
  </si>
  <si>
    <r>
      <t>Бюджетдан ташқари тушумлардан сарфланган маблағлар                                                                                                                                              (</t>
    </r>
    <r>
      <rPr>
        <b/>
        <sz val="12"/>
        <color indexed="8"/>
        <rFont val="Times New Roman"/>
        <family val="1"/>
      </rPr>
      <t>млн. сўмда</t>
    </r>
    <r>
      <rPr>
        <sz val="12"/>
        <color indexed="8"/>
        <rFont val="Times New Roman"/>
        <family val="1"/>
      </rPr>
      <t>)</t>
    </r>
  </si>
  <si>
    <t>Ўқитишнинг тўлов-контракт шаклидан тушган маблағлар</t>
  </si>
  <si>
    <t>Аҳолига хизмат кўрсатишдан тушган маблағлар</t>
  </si>
  <si>
    <t>Хўжалик шартномаларидан тушган маблағлар</t>
  </si>
  <si>
    <t>Хомийлар ва васийлардан тушган маблағлар</t>
  </si>
  <si>
    <t>Қонунчиликда тақиқланмаган бошқа манбалар ҳисобидан тушган маблағлар</t>
  </si>
  <si>
    <t xml:space="preserve">Профессор-ўқитувчиларга берилган маош  </t>
  </si>
  <si>
    <t>Талабаларга берилган стипендиялар</t>
  </si>
  <si>
    <t>Профессор-ўқитувчилар, талабалар ва ходимларни ижтимоий ҳимоялаш учун</t>
  </si>
  <si>
    <t>Ўқув мақсадлари (адабиётлар, концтоварлар ва х.к.) учун</t>
  </si>
  <si>
    <t>Компьютер ва оргтехника сотиб олиш учун</t>
  </si>
  <si>
    <t>Биноларни  таъмирлаш учун</t>
  </si>
  <si>
    <t xml:space="preserve">Коммунал хизматлар учун </t>
  </si>
  <si>
    <t xml:space="preserve">Қонунчиликда тақиқланмаган бошқа мақсадлар  учун </t>
  </si>
  <si>
    <t>Ходимларни</t>
  </si>
  <si>
    <t xml:space="preserve">                      Фақат (4,5,6,7,8,9,10,12,13,14,15,16,17,18,19,20,21,22) катакчалар тагига маълумот киритилсин.</t>
  </si>
  <si>
    <t xml:space="preserve">** Ўзбекистон Республикаси Вазирлар Маҳкамасининг 1999 йил 3 сентябрдаги "Бюджет ташкилотларини маблағ билан таъминлаш тартибини такомиллаштириш тўғрисида" ги 414- сонли қарори; Молия вазирининг 2012 йил 5 октябрдаги "Бюджет ташкилотлари даромадлари ва харажатларининг бухгалтерия ҳисоби тўғрисидаги низомни тасдиқлаш ҳақида" ги 74 - сонли буйруғи.  </t>
  </si>
  <si>
    <t>II-Бўлим. Ўзбекистон Республикаси Президентининг 2011 йил 20 майдаги ПҚ-1533-сонли “Олий таълим муассасаларининг моддий-техник базасини мустаҳкамлаш ва юқори малакали мутахассислар тайёрлаш сифатини тубдан яхшилаш чора-тадбирлари тўғрисида”ги Қарори билан маъқулланган “Олий таълим муассасаларининг моддий-техник базасини мустаҳкамлаш ва юқори малакали мутахассислар тайёрлаш сифатини тубдан яхшилаш бўйича Дастури” асосида тузилган жадваллар</t>
  </si>
  <si>
    <t>43-жадвал</t>
  </si>
  <si>
    <t xml:space="preserve">Республика олий таълим муассасаларида янги қурилаётган, реконструкция қилинаётган ва капитал таъмирланаётган бинолар сони ҳақида   </t>
  </si>
  <si>
    <t>Реконструкция килинаётган бинолар сони</t>
  </si>
  <si>
    <t>Капитал таъмирланаётганбинолар сони</t>
  </si>
  <si>
    <t>Ўқув ва лаборатория бинолари сони</t>
  </si>
  <si>
    <t>Талабалар турар жойлари сони</t>
  </si>
  <si>
    <t>Спорт заллар (спорт комплекс) сони</t>
  </si>
  <si>
    <t>АРМ (ахборот ресурс маркази) сони</t>
  </si>
  <si>
    <t>Мехмонхона сони</t>
  </si>
  <si>
    <t xml:space="preserve">                      Фақат (4,5,6,7,8,9,11,12,13,14,15,16,18,19,20,21,22,23) катакчалар тагига маълумот киритилсин.</t>
  </si>
  <si>
    <t>43а-жадвал</t>
  </si>
  <si>
    <t xml:space="preserve">Республика олий таълим муассасаларида янги қурилаётган, реконструкция қилинаётган ва капитал таъмирланаётган биноларнинг майдони ҳақида   </t>
  </si>
  <si>
    <t>Янги қурилаётган бинолар майдони (м2)</t>
  </si>
  <si>
    <t>Реконструкция килинаётган бинолар майдони (м2)</t>
  </si>
  <si>
    <t>Капитал таъмирланаётганбинолари майдони (м2)</t>
  </si>
  <si>
    <t>Ўқув ва лаборатория бинолари майдони (м2)</t>
  </si>
  <si>
    <t>Талабалар турар жойлари майдони (м2)</t>
  </si>
  <si>
    <t>Спорт заллар (спорт комплекс) майдони (м2)</t>
  </si>
  <si>
    <t>АРМ (ахборот ресурс маркази) майдони (м2)</t>
  </si>
  <si>
    <t>Ошхоналар майдони (м2)</t>
  </si>
  <si>
    <t>Мехмонхоналар майдони (м2)</t>
  </si>
  <si>
    <t xml:space="preserve">            Фақат (4,5,6,7,8,9,11,12,13,14,15,16,18,19,20,21,22,23) катакчалар тагига маълумот киритилсин.</t>
  </si>
  <si>
    <t>44-жадвал</t>
  </si>
  <si>
    <t xml:space="preserve">  Қурилиш-таъмирлаш ишлари амалга оширилиб, фойдаланишга топширилган олий таълим                                                                                                 муассасалари объектлари тўғрисида</t>
  </si>
  <si>
    <t>№</t>
  </si>
  <si>
    <t>Иш тури</t>
  </si>
  <si>
    <t>Объектлар жами сони</t>
  </si>
  <si>
    <t>Ўқув бинолари</t>
  </si>
  <si>
    <t>ТТЖ</t>
  </si>
  <si>
    <t>Спорт иншоотлари</t>
  </si>
  <si>
    <t>АРМ</t>
  </si>
  <si>
    <t>Ошхона</t>
  </si>
  <si>
    <t>Мехмонхона</t>
  </si>
  <si>
    <t>Сони</t>
  </si>
  <si>
    <t>Қуввати</t>
  </si>
  <si>
    <t>Янги қурилиш</t>
  </si>
  <si>
    <t>Реконструкция</t>
  </si>
  <si>
    <t>Капитал таъмирлаш</t>
  </si>
  <si>
    <t>45-жадвал</t>
  </si>
  <si>
    <t>Республика олий таълим муассасаларида янги қурилаётган, реконструкция қилинаётган ва капитал таъмирланаётган ўқув-лаборатория бинолари, талабалар турар жойлари, спорт иншоотлари, АРМлари, ошхона ва мехмонхоналари                                                                                                                                                                                                                                                                                                                                                                                                                    учун ажратилган маблағлар тўғрисида                                                                                                                                                                                                                                         МАЪЛУМОТ</t>
  </si>
  <si>
    <t xml:space="preserve">Янги  қурилишга ажратилган маблағ (млн.сўмда) </t>
  </si>
  <si>
    <t>Реконструкция учун ажратилган маблағ (млн.сўмда)</t>
  </si>
  <si>
    <t>Капитал таъмирлаш учун ажратилган маблағ (млн.сўм)</t>
  </si>
  <si>
    <t>Давлат бюджети</t>
  </si>
  <si>
    <t>Халқаро молия ташкилотларининг кредитлари</t>
  </si>
  <si>
    <t>Халқаро грантлар</t>
  </si>
  <si>
    <t xml:space="preserve">Васийлик ва хомийлик маблағлари </t>
  </si>
  <si>
    <t xml:space="preserve">Қонунчиликда тақиқланмаган бошқа тушумлар </t>
  </si>
  <si>
    <t>Халқаро  грантлари</t>
  </si>
  <si>
    <t>Халқаро молия ташкилотларининг  кредитлари</t>
  </si>
  <si>
    <t xml:space="preserve">                             Фақат (4,5,6,7,8,10,11,12,13,14,16,18,19,20) катакчалар тагига маълумот киритилсин.</t>
  </si>
  <si>
    <t>45а-жадвал</t>
  </si>
  <si>
    <t xml:space="preserve">Республика олий таълим муассасаларида янги қурилаётган, реконструкция қилинаётган ва капитал таъмирланаётган  ўқув биноларининг ўқув мебеллари (стол, стул, доска ва бошқалар) ва талабалар турар жойларининг (ТТЖ) жиҳозланиши бўйича </t>
  </si>
  <si>
    <t>Янги қурилаётган, реконструкция қилинаётган ва капитал таъмирланаётган ўқув биноларини мебел (стол, стул, доска ва бошқалар) билан жиҳозлашга  ажратилган маблағ (млн. сўм)</t>
  </si>
  <si>
    <t>Янги қурилаётган, реконструкция қилинаётган ва капитал таъмирланаётган талабалар турар жойлари (ТТЖ)  учун ажратилган маблағ (млн. сўм)</t>
  </si>
  <si>
    <t>Халқаро  грантлар</t>
  </si>
  <si>
    <t xml:space="preserve">                                  Фақат (4,5,6,7,8,10,11,12,13,14) катакчалар тагига маълумот киритилсин.</t>
  </si>
  <si>
    <t>45б-жадвал</t>
  </si>
  <si>
    <t>Республика олий таълим муассасаларида янги қурилаётган, реконструкция қилинаётган ва капитал таъмирланаётган спорт зал (спорт комплекс) лари ва ахборот ресурс марказ (АРМ) ларининг жиҳозланиши                                                                                                                                                                                                                                                                                                                                                                                                                              учун ажратилган маблағлар ҳақида</t>
  </si>
  <si>
    <t>Янги қурилаётган, реконструкция қилинаётган ва капитал таъмирланаётган спорт зал (спорт комплекслар) лар учун   ажратилган маблағ (млн. сўм)</t>
  </si>
  <si>
    <t>Янги қурилаётган, реконструкция қилинаётган ва капитал таъмирланаётган Ахборот ресурс марказлари  (АРМ) учун ажратилган маблағ (млн. сўм)</t>
  </si>
  <si>
    <t xml:space="preserve">                          Фақат (4,5,6,7,8,10,11,12,13,14) катакчалар тагига маълумот киритилсин.</t>
  </si>
  <si>
    <t>45в-жадвал</t>
  </si>
  <si>
    <t>Республика олий таълим муассасаларида янги қурилаётган, реконструкция қилинаётган ва капитал таъмирланаётган ошхоналар ва меҳмонхоналарнинг жиҳозланиши учун ажратилган маблағлар ҳақида</t>
  </si>
  <si>
    <t>Янги қурилаётган, реконструкция қилинаётган ва капитал таъмирланаётган ошхоналар учун ажратилган маблағ (млн. сўм)</t>
  </si>
  <si>
    <t>Янги қурилаётган меҳмонхона учун ажратилган маблағ (млн. сўм)</t>
  </si>
  <si>
    <r>
      <t xml:space="preserve">III - бўлим. </t>
    </r>
    <r>
      <rPr>
        <b/>
        <sz val="20"/>
        <color indexed="8"/>
        <rFont val="Times New Roman"/>
        <family val="1"/>
      </rPr>
      <t>Хорижий давлатлар олий таълим муассасалари Тошкент шаҳридаги филиаллари фаолиятининг асосий кўрсаткичлари</t>
    </r>
  </si>
  <si>
    <t>46-жадвал</t>
  </si>
  <si>
    <t>Хорижий давлатлар олий таълим муассасаларининг Тошкент шаҳридаги филиаллари бўйича умумий 
МАЪЛУМОТ</t>
  </si>
  <si>
    <t>Проректорлар (директор ўринбосарлари)  сони</t>
  </si>
  <si>
    <t xml:space="preserve">Ўриндошлар сони  </t>
  </si>
  <si>
    <t>ДИҚҚАТ !      ЖАДВАЛЛАРНИНГ УСТУН ВА САТРЛАРИ ЎЗГАРТИРИЛМАСИН. РАНГ БИЛАН БЕЛГИЛАНГАН КАТАКЧАЛАРГА  ФОРМУЛА ЎРНАТИЛГАН. МАЪЛУМОТЛАРНИНГ ТЎҒРИЛИГИ УЧУН ОТМ РЕКТОРЛАРИ (Филиаллар директорлари) ШАХСАН ЖАВОБГАР ЭКАНЛИГИНИ ЭСЛАТИБ ЎТАМИЗ.</t>
  </si>
  <si>
    <t>10=11+14</t>
  </si>
  <si>
    <t>11=12+13</t>
  </si>
  <si>
    <t>16=17+18+19+20+21</t>
  </si>
  <si>
    <t xml:space="preserve">15-катакчага формула жойлаштирилган, 10 ва 16 катакчалардаги маълумотлар киритилгандан сўнг фаоллашади. </t>
  </si>
  <si>
    <t xml:space="preserve">                     25-катакча фаоллашиши учун 7 ва 24 катакчаларга маълумотларни киритинг.</t>
  </si>
  <si>
    <t>Эслатма:</t>
  </si>
  <si>
    <t>Хар бир жадваллардаги маълумотларнинг кейинги жадвалларда такрорланган ҳоллари мавжуд, маълумотлар бир хиллигига эътибор қаратилиши лозим.</t>
  </si>
  <si>
    <t>Ранг билан ажратилган катакчаларга тегилмасин.</t>
  </si>
  <si>
    <t>47-жадвал</t>
  </si>
  <si>
    <t>Хорижий давлатлар олий таълим муассасаларининг Тошкент шаҳридаги филиаллари                                                                                                                            профессор-ўқитувчилар таркиби ҳақида
МАЪЛУМОТ</t>
  </si>
  <si>
    <t xml:space="preserve">Жорий ўқув йили давомида малакасини оширган асосий штатдаги жами профессор-ўқитувчилар сони </t>
  </si>
  <si>
    <t>23=18+19+20+21+22</t>
  </si>
  <si>
    <t xml:space="preserve">16-катакчага формула жойлаштирилган, 3, 7 ва 12 катакчалар тагидаги маълумотлар тўлиқ киритилганданг сўнг фоллашади. </t>
  </si>
  <si>
    <t>48-жадвал</t>
  </si>
  <si>
    <t>Хорижий давлатлар олий таълим муассасаларининг Тошкент шаҳридаги филиаллари                                                                                                                                      профессор-ўқитувчилар таркиби  (ёшга нисбатан) бўйича                                                                                                                                                                                                                 МАЪЛУМОТ</t>
  </si>
  <si>
    <t>* билан белгиланган (1,2,3,5,7,9,11,13,15,17,19,21,23,24,25)  ранг билан ажратилган катакчаларга формула жойлаштирилган. Қуйидаги кўрсатмага асосан тўлдирилиши лозим.</t>
  </si>
  <si>
    <t>Катакчалардаги формулалар ўзгартирилмасин.</t>
  </si>
  <si>
    <t>49-жадвал</t>
  </si>
  <si>
    <t>Бошқарув ходимлари ва профессор-ўқитувчилар томонидан фойдаланилаётган компьютерлар сони</t>
  </si>
  <si>
    <t>Компьютер синфларидаги компьютерлар сони</t>
  </si>
  <si>
    <t>ўқув аудиторияларининг умумий  майдони, м2</t>
  </si>
  <si>
    <t>компьютер синфларининг умумий майдони, м2</t>
  </si>
  <si>
    <t>Лаборатория  хоналарининг умумий майдони, м2</t>
  </si>
  <si>
    <t>Биноларнинг умумий майдонга нисбатан %</t>
  </si>
  <si>
    <t>ТТЖдаги компьютер хоналари сони</t>
  </si>
  <si>
    <t>ТТЖ компьютер хонасидаги компьютерлар сони</t>
  </si>
  <si>
    <t>АРМга ажратилган штат бирлиги</t>
  </si>
  <si>
    <t>Барча ходимлар сони (асосий+ўриндош)</t>
  </si>
  <si>
    <t>Асосий штатда ишлаётган ходимлар сони</t>
  </si>
  <si>
    <t>Улардан олий маълумотлилари сони</t>
  </si>
  <si>
    <t>Фоизи</t>
  </si>
  <si>
    <t>Улардан "Кутубхонашунослик" ТЙларини битирганлари сони</t>
  </si>
  <si>
    <t>Ўриндошлик асосида ишлаётган ходимлар сони</t>
  </si>
  <si>
    <t xml:space="preserve">ЎМКҲТ ва УЎТМ ни битирганлари сони </t>
  </si>
  <si>
    <t>фоизи</t>
  </si>
  <si>
    <t>Улардан "Кутубхонашунослик"ни битирганлари сони</t>
  </si>
  <si>
    <t>Дастурий таъминоти</t>
  </si>
  <si>
    <t>АРМАТ мавжудлиги (бор бўлса 1, йўқ бўлса 0)</t>
  </si>
  <si>
    <t>АИБС (бор бўлса 1, йўқ бўлса 0)</t>
  </si>
  <si>
    <t>ИРБИС (бор бўлса 1, йўқ бўлса 0)</t>
  </si>
  <si>
    <t>ОТМ филиали номи</t>
  </si>
  <si>
    <t>ОТМ филиали  номи</t>
  </si>
  <si>
    <t>ОТМ филиалиноми</t>
  </si>
  <si>
    <t>ОТМ филиали   номи</t>
  </si>
  <si>
    <t xml:space="preserve">АРМ фонди </t>
  </si>
  <si>
    <t xml:space="preserve">Номда </t>
  </si>
  <si>
    <t xml:space="preserve">Дарсликлар </t>
  </si>
  <si>
    <t>Виртуал кутубхона мавжудлиги (ҳа-1. йўқ-0)</t>
  </si>
  <si>
    <t>Ўзбек тилидаги сони (кирил алифбосида)</t>
  </si>
  <si>
    <t>Ўзбек тилидаги сони (лотин алифбосида)</t>
  </si>
  <si>
    <t>Рус тилида сони</t>
  </si>
  <si>
    <t>Инглиз, немис ва француз тилларида сони</t>
  </si>
  <si>
    <t>Бошқа тилларда сони</t>
  </si>
  <si>
    <t>Жами сони</t>
  </si>
  <si>
    <t>Нечта номда</t>
  </si>
  <si>
    <t>Электрон кўринишдаги сони</t>
  </si>
  <si>
    <t>Ўзбек тилида сони (кирил алифбосида)</t>
  </si>
  <si>
    <t>Фақат (5,6,7,8,9,11,12,13,14,15,16,17,19,20,21) катакчалар тагига маълумот киритилсин.</t>
  </si>
  <si>
    <t>21а-жадвал</t>
  </si>
  <si>
    <t>Дарсликлар сони</t>
  </si>
  <si>
    <t>Ўқув қўлланмалар сони</t>
  </si>
  <si>
    <t>Ўқув-услубий қўлланмалар сони</t>
  </si>
  <si>
    <t>Монографиялар сони</t>
  </si>
  <si>
    <t>Бошқа адабиётлар (луғат бадиий, дайжест)</t>
  </si>
  <si>
    <t xml:space="preserve">                                   22-жадвал</t>
  </si>
  <si>
    <t>Бакалавриатда ўқитиладиган барча фанлар сони</t>
  </si>
  <si>
    <t>Намунавий дастурларнинг асосий адабиётлар рўйхатида келтирилган дарслик ва ўқув қўлланмалар номлари сони</t>
  </si>
  <si>
    <t>Таъминланганлик даражаси %</t>
  </si>
  <si>
    <t>АРМдаги асосий ўқув адабиётларнинг  нусхалари сони</t>
  </si>
  <si>
    <t>Шундан</t>
  </si>
  <si>
    <t xml:space="preserve">Жами талабалар сони </t>
  </si>
  <si>
    <t xml:space="preserve">Олий таълим муассасаси АРМида мавжуд дарслик ва ўқув қўлланмалар номлари сони </t>
  </si>
  <si>
    <t>Электрон шаклга ўтказилганлари сони</t>
  </si>
  <si>
    <t>ш.ж. ўзбек тилида</t>
  </si>
  <si>
    <t>Рус ва бошқа тилларда</t>
  </si>
  <si>
    <t xml:space="preserve">Лотин </t>
  </si>
  <si>
    <t>Кирил</t>
  </si>
  <si>
    <t>*билан белгиланган ва ранг билан ажратилган катакчаларга формула жойлаштирилган, формулалар ўзгартирилмасин.</t>
  </si>
  <si>
    <t>Фақат (3,5,6,7,9,10,11,13,14) катакчалар тагига ОТМ маълумотлари киритилсин.</t>
  </si>
  <si>
    <t xml:space="preserve">                                   22а-жадвал</t>
  </si>
  <si>
    <t xml:space="preserve">      23-жадвал</t>
  </si>
  <si>
    <t>Харид қилинган  дарсликлар номлари сони</t>
  </si>
  <si>
    <t>Харид қилинган  дарсликларнинг умумий сони</t>
  </si>
  <si>
    <t>Харид қилинган  ўқув-қўлланмалар номлари сони</t>
  </si>
  <si>
    <t>Харид қилинган  ўқув-қўлланмаларнинг умумий  сони</t>
  </si>
  <si>
    <t>Харид қилинган дарслик ва ўқув қўлланмалар учун сарф қилинган маблағ (млн. сўм)</t>
  </si>
  <si>
    <t>Харид қилинган электрон (дарсликлар,  ўқув қўлланмалар, маърузалар ва ўргатувчи-текшируви дастурлар ҳамда ўқув фильмлари) ахборот ресурсларига сарф қилинган маблағ (млн. сўм)</t>
  </si>
  <si>
    <t>Марказлашган маблағлар ҳисобидан (млн. сўм)</t>
  </si>
  <si>
    <t>ОТМ ички маблағлари ҳисобидан (млн сўм)</t>
  </si>
  <si>
    <t>Халқаро ташкилотлар томонидан (млн. сўм)</t>
  </si>
  <si>
    <t>Хорижий грантлар ҳисобидан (млн. сўм)</t>
  </si>
  <si>
    <t>Васийлик ва хомийлик ташкилотлари томонидан (млн. сўм)</t>
  </si>
  <si>
    <t>Қонунчиликда тақиқланмаган бошқа манбалар ҳисобидан (млн. сўм)</t>
  </si>
  <si>
    <t>Марказлашган маблағ ҳисобидан (млн. сўм)</t>
  </si>
  <si>
    <t>Васийлик ва хомийлик ташкилотлар томонидан (млн. сўм)</t>
  </si>
  <si>
    <t>Фақат (3,4,5,6,8,9,10,11,12,13,15,16,17,18,19,20) катакчалар тагига маълумот киритилсин.</t>
  </si>
  <si>
    <t>24-жадвал</t>
  </si>
  <si>
    <t>ОТМ бўйича жами профессор-ўқитувчилар сони</t>
  </si>
  <si>
    <t xml:space="preserve">Инглиз тилини биладиганлар сони </t>
  </si>
  <si>
    <t>Шу жумладан (сони)</t>
  </si>
  <si>
    <t>Инглиз тили бўйича малакасини оширганлар</t>
  </si>
  <si>
    <t>кафедра мудири</t>
  </si>
  <si>
    <t>профессор</t>
  </si>
  <si>
    <t>доцент</t>
  </si>
  <si>
    <t>катта ўқитувчи</t>
  </si>
  <si>
    <t>ўқитувчи</t>
  </si>
  <si>
    <t>сони</t>
  </si>
  <si>
    <t>Фақат (6,7,8,9,10,13,14,15,16,17) катакчалар тагига маълумот киритилсин.</t>
  </si>
  <si>
    <t>24а-жадвал</t>
  </si>
  <si>
    <t xml:space="preserve">Хорижий  тилларни биладиган профессор-ўқитувчилар  сони </t>
  </si>
  <si>
    <t>Немис тили</t>
  </si>
  <si>
    <t>Француз тили</t>
  </si>
  <si>
    <t>Испан тили</t>
  </si>
  <si>
    <t>Хитой тили</t>
  </si>
  <si>
    <t>Корейс тили</t>
  </si>
  <si>
    <t xml:space="preserve">Япон тили </t>
  </si>
  <si>
    <t>Араб тили</t>
  </si>
  <si>
    <t>Форс тили</t>
  </si>
  <si>
    <t xml:space="preserve">Бошқа хорижий тиллар </t>
  </si>
  <si>
    <t>* билан белгиланган ва ранг билан ажратилган катакчаларга формула жойлаштирилган, формула ўзгартирилмасин.</t>
  </si>
  <si>
    <t>Фақат (5,7,9,11,13,15,17,19,21) катакчалар тагига маълумот киритилсин.</t>
  </si>
  <si>
    <t>25-жадвал</t>
  </si>
  <si>
    <t>АКТни ўқув жараёнида эркин фойдаланадиганлар сони</t>
  </si>
  <si>
    <t>АКТ бўйича малакасини оширганлар</t>
  </si>
  <si>
    <t>26-жадвал</t>
  </si>
  <si>
    <t xml:space="preserve"> МАЪЛУМОТ</t>
  </si>
  <si>
    <t>Жами мавжуд электрон ресурслар сони</t>
  </si>
  <si>
    <t>Шу жумладан,</t>
  </si>
  <si>
    <t>Электрон  дарсликлар</t>
  </si>
  <si>
    <t>Электрон кўргазмали материаллар</t>
  </si>
  <si>
    <t>Мультимедиа дастурлари</t>
  </si>
  <si>
    <t>Ўқув дастурлари</t>
  </si>
  <si>
    <t>Талабалар билимини текширувчи ва баҳоловчи дастурлар</t>
  </si>
  <si>
    <t>Виртуал стендлар</t>
  </si>
  <si>
    <t>27-жадвал</t>
  </si>
  <si>
    <t xml:space="preserve">ОТМдаги   веб-сайтлар сони </t>
  </si>
  <si>
    <t xml:space="preserve">ОТМдаги веб-сайтлар номлари </t>
  </si>
  <si>
    <t>Мавжуд компьютерлар сони                                                                                                                                                                  (дона)</t>
  </si>
  <si>
    <t>Хар 100 нафар  талабага тўғри келадиган компьютерлар сони</t>
  </si>
  <si>
    <t>АКТдан ўқув жараёнида фойдаланаётган  профессор-ўқитувчилар сони</t>
  </si>
  <si>
    <t>Харид қилинган замонавий компьютерлар сони, сарфланган маблағ (млн сўмда)</t>
  </si>
  <si>
    <t>Харид қилинган ахборот-коммуникация анжом ва ускуналари (аудио-визуал техника), (млн сўмда)</t>
  </si>
  <si>
    <t>Умумий сони</t>
  </si>
  <si>
    <t>Жами сарфланган маблағ</t>
  </si>
  <si>
    <t>Ўқув жараёнида фойдаланилаётган компьютерлар сони</t>
  </si>
  <si>
    <t>Компьютер синфлари сони</t>
  </si>
  <si>
    <t>Улардаги компьютерлар сони</t>
  </si>
  <si>
    <t>АРМ да фойдаланилаётган компьютерлар сони</t>
  </si>
  <si>
    <t>ОТМ ички тармоғига уланган компьютерлар сони</t>
  </si>
  <si>
    <t>Интернетга  уланган компьютерлар сони</t>
  </si>
  <si>
    <t>Ишга яроқсиз компьютерлар  сони</t>
  </si>
  <si>
    <t>Давлат бюджети ҳисобидан</t>
  </si>
  <si>
    <t>ОТМ маблағлари ҳисобидан</t>
  </si>
  <si>
    <t>Халқаро кредитлар ҳисобидан</t>
  </si>
  <si>
    <t>Халқаро грантлар ҳисобидан</t>
  </si>
  <si>
    <t>Васийлик ва хомий ташкилотлари маблағи ҳисобидан</t>
  </si>
  <si>
    <t>Қонунчиликда тақиқланмаган бошқа манбалар ҳисобидан</t>
  </si>
  <si>
    <t>Халқаро  грантлар ҳисобидан</t>
  </si>
  <si>
    <t>Васийлик ва хомий ташкилотлари маблағлари ҳисобидан</t>
  </si>
  <si>
    <t>Фақат (3,4,6,7,8,9,10,11,12,14,15,17,18,19,20,21,22,23,25,26,27,28,29,30) катакчалар тагига маълумот киритилсин.</t>
  </si>
  <si>
    <t>28-жадвал</t>
  </si>
  <si>
    <t>Ишлаб чиқариш корхоналарида ташкил қилинган</t>
  </si>
  <si>
    <t xml:space="preserve">Ўрта махсус, касб-ҳунар таълим муассасалари билан тузилган шартномалар </t>
  </si>
  <si>
    <t xml:space="preserve">Академик лицейларда ташкил этилган </t>
  </si>
  <si>
    <t xml:space="preserve">Касб-ҳунар коллежларида ташкил этилган </t>
  </si>
  <si>
    <t>кафедра филиаллари сони</t>
  </si>
  <si>
    <t>илмий-тадқиқот лабораториялари сони</t>
  </si>
  <si>
    <t>Академик лицейлар сони</t>
  </si>
  <si>
    <t>Касб-ҳунар коллежлари сони</t>
  </si>
  <si>
    <t>* билан белгиланган ва ранг билан ажратилган катакчаларга формула жойлаштирилган,ўзгартирилмасин.</t>
  </si>
  <si>
    <t>Фақат 3,4,5,6,7,8,9,10 катакчалар тагига ОТМ маълумотлари киритилсин.</t>
  </si>
  <si>
    <t>29-жадвал</t>
  </si>
  <si>
    <t>Таълим жараёнида иштирок этаётган ишлаб чиқариш ва илмий текшириш корхоналари ходимлари сони:</t>
  </si>
  <si>
    <t>Бош ва етакчи илмий ходим</t>
  </si>
  <si>
    <t>Катта илмий ходим</t>
  </si>
  <si>
    <t>Илмий ва кичик илмий ходим</t>
  </si>
  <si>
    <t>Дарс беришга жалб этилган</t>
  </si>
  <si>
    <t>Илмий кадрлар тайёрлашга жалб этилган</t>
  </si>
  <si>
    <t>Илмий тадқиқот ишларига жалб этилган</t>
  </si>
  <si>
    <t>бош ва етакчи илмий ходим</t>
  </si>
  <si>
    <t xml:space="preserve">катта илмий ходим </t>
  </si>
  <si>
    <t>илмий ва кичик илмий ходим</t>
  </si>
  <si>
    <t xml:space="preserve">* билан белгиланган ва ранг билан ажратилган катакчаларга формула жойлаштирилган,ўзгартирилмасин. </t>
  </si>
  <si>
    <t xml:space="preserve">               30-жадвал</t>
  </si>
  <si>
    <t>Хамкорликдаги фондлар, ташкилотлар ва муассасалар сони</t>
  </si>
  <si>
    <t>Хорижий грантлар сони</t>
  </si>
  <si>
    <t>Ҳорижликлар билан ҳамкорликда ёзилган дарсликлар сони</t>
  </si>
  <si>
    <t>Хорижга ўқишга, стажировкага ёки хизмат сафарига юборилганлар сони</t>
  </si>
  <si>
    <t>Халқаро тадбирларда қатнашганлар сони</t>
  </si>
  <si>
    <t>ОТМга таклиф этилган хорижий профессор-ўқитувчилар сони</t>
  </si>
  <si>
    <t>Рахбар ходимлар</t>
  </si>
  <si>
    <t>Профессор-ўқитувчилар</t>
  </si>
  <si>
    <t>Талабалар</t>
  </si>
  <si>
    <t>Симпозиумларда</t>
  </si>
  <si>
    <t xml:space="preserve">Конференция ва семинарларда </t>
  </si>
  <si>
    <t>Ёзги мактабларда</t>
  </si>
  <si>
    <t>3-14 катакчалар тагига маълумотлар киритилсин.</t>
  </si>
  <si>
    <t xml:space="preserve">                    31-жадвал</t>
  </si>
  <si>
    <t>Тошкент ахборот технологиялари университети профессор-ўқитувчилар таркиби ҳақида                                                                                                                                                                                                                                                                                     МАЪЛУМОТ</t>
  </si>
  <si>
    <t xml:space="preserve">I- бўлим. Ўзбекистон Республикаси олий таълим муассасалари фаолиятининг асосий кўрсаткичлари.                                                                                                                                                                                                                                                                   Тошкент ахборот технологиялари университети тўғрисида  умумий                                                                                                                                                                                                                                                                                                                                                     МАЪЛУМОТ </t>
  </si>
  <si>
    <t>Тошкент ахборот технологиялари университети профессор-ўқитувчилар таркиби  (ёшга нисбатан) бўйича                                                                                                                                                                                                                     МАЪЛУМОТ</t>
  </si>
  <si>
    <t>Тошкент ахборот технологиялари университети бакалавриатига талабалар қабули ҳақида                                                                                                                                                                                                                                                                                          МАЪЛУМОТ</t>
  </si>
  <si>
    <t xml:space="preserve">Хорижий давлатлар олий таълим муассасаларининг Тошкент шаҳридаги филиаллари                                                                                                                                              бакалавриатига талабалар қабули тўғрисида                                                                                                                                                                                                                                                                   МАЪЛУМОТ                                                                                                                                                                               </t>
  </si>
  <si>
    <t>Имтиҳон топшириб кирганлар сони</t>
  </si>
  <si>
    <t>Имтиёз асосида қабул қилинганлар сони #</t>
  </si>
  <si>
    <t>Чет тилларда</t>
  </si>
  <si>
    <t xml:space="preserve">Рус тилида </t>
  </si>
  <si>
    <t>Чет тилида</t>
  </si>
  <si>
    <t xml:space="preserve">       # Тест синовларисиз (имтиёз асосида) давлат гранти бўйича ўқишга қабул қилинганлар (Масалан, Зулфия номидаги Давлат мукофоти совриндорлари, Халқаро ва республика олимпиадалари, танловлари ва мусобақалари ғолиблари. Вазирлар Маҳкамасининг 2008 йил 13 октябрдаги 226-сонли Қарорига 5-илова)</t>
  </si>
  <si>
    <t>4=6+9+12+21+22+23</t>
  </si>
  <si>
    <t>50-жадвал</t>
  </si>
  <si>
    <t>Хорижий давлатлар олий таълим муассасаларининг Тошкент шаҳридаги филиаллари билим                                                                                                                                                                                                                 соҳалари бўйича бакалавриатга талабалар қабули ҳақида                                                                                       МАЪЛУМОТ</t>
  </si>
  <si>
    <t>51-жадвал</t>
  </si>
  <si>
    <t>Хорижий давлатлар олий таълим муассасаларининг Тошкент шаҳридаги филиаллари бакалавриати талабалари (барча курслар бўйича) сони ҳақида                                                                                                                                                                 МАЪЛУМОТ</t>
  </si>
  <si>
    <t>Ш.ж. иккинчи мутахассисликда ўқиётганлар сони</t>
  </si>
  <si>
    <r>
      <t>51</t>
    </r>
    <r>
      <rPr>
        <vertAlign val="superscript"/>
        <sz val="12"/>
        <color indexed="8"/>
        <rFont val="Times New Roman"/>
        <family val="1"/>
      </rPr>
      <t>а</t>
    </r>
    <r>
      <rPr>
        <sz val="12"/>
        <color indexed="8"/>
        <rFont val="Times New Roman"/>
        <family val="1"/>
      </rPr>
      <t>-жадвал</t>
    </r>
  </si>
  <si>
    <t>Хорижий давлатлар олий таълим муассасаларининг Тошкент шаҳридаги филиаллари магистратура талабалари (барча курслар бўйича) сони ҳақида                                       МАЪЛУМОТ</t>
  </si>
  <si>
    <t>52-жадвал</t>
  </si>
  <si>
    <t>Хорижий давлатлар олий таълим муассасаларининг Тошкент шаҳридаги филиаллари                                                                                                             бакалавриат талабаларининг миллий таркиби бўйича 
МАЪЛУМОТ</t>
  </si>
  <si>
    <r>
      <t>Жами талаба</t>
    </r>
    <r>
      <rPr>
        <sz val="12"/>
        <rFont val="Times New Roman"/>
        <family val="1"/>
      </rPr>
      <t>лар</t>
    </r>
    <r>
      <rPr>
        <sz val="12"/>
        <color indexed="8"/>
        <rFont val="Times New Roman"/>
        <family val="1"/>
      </rPr>
      <t xml:space="preserve"> сони</t>
    </r>
  </si>
  <si>
    <t>21=3+5+7+9+11+13+15+17+19</t>
  </si>
  <si>
    <t xml:space="preserve">     53-жадвал</t>
  </si>
  <si>
    <t>Хорижий давлатлар олий таълим муассасаларининг Тошкент шаҳридаги филиаллари бакалавриат талабалари сони</t>
  </si>
  <si>
    <t xml:space="preserve">   (Қорақалпоғистон республикаси, вилоятлар ва Тошкент шаҳри кесимида) ҳақида                                                                                                                                                                                              МАЪЛУМОТ</t>
  </si>
  <si>
    <t>33=3+5+7+9+11+13+15+17+19+21+23+25+27+29+31</t>
  </si>
  <si>
    <t>34=4+6+8+10+12+14+16+18+20+22+24+26+28+30+32</t>
  </si>
  <si>
    <t>54-жадвал</t>
  </si>
  <si>
    <t>Хорижий давлатлар олий таълим муассасаларининг Тошкент шаҳридаги филиаллари                                                                                            бакалавриатига қабул қилиш кўрсаткичлари ҳақида                                                                                                                                                                                                                                                                                                                                                                                                  МАЪЛУМОТ</t>
  </si>
  <si>
    <t xml:space="preserve">Имтиёз асосида кирганлар </t>
  </si>
  <si>
    <t xml:space="preserve">Изоҳ:  </t>
  </si>
  <si>
    <t xml:space="preserve"> * билан белгиланган ва ранг билан ажратилган катакчаларга формула жойлаштирилган.                                                                                                                                     Қуйидаги кўрсатмага асосан тўлдирилиши лозим.</t>
  </si>
  <si>
    <t>4=6+8+9+10+11+12+13</t>
  </si>
  <si>
    <t>#  Халқаро ва республика олимпиадалари, танловлари, мусобақалари ғолиблари бўлган АЛ,  КҲК ва умумтаълим мактаби ўқувчиларини тақдирлаш тўғрисидаги Низом асосида.  (Вазирлар Маҳкамасининг 2008 йил 13 октябрдаги 226-сонли Қарорига 5-илова)</t>
  </si>
  <si>
    <t>54а-жадвал</t>
  </si>
  <si>
    <t>Хорижий давлатлар олий таълим муассасаларининг Тошкент шаҳридаги филиаллари                                                                                            магистратурасига қабул қилиш кўрсаткичлари ҳақида                                                                                                                                                                                                                                                                                                                                                                                                  МАЪЛУМОТ</t>
  </si>
  <si>
    <t>55-жадвал</t>
  </si>
  <si>
    <t>Хорижий давлатлар олий таълим муассасаларининг Тошкент шаҳридаги филиаллари бакалавриатининг билим соҳалари бўйича талабаликка                                                                                                                                                                                                                     қабул қилиш кўрсаткичлари тўғрисида                                                                                                                                                                                                                        МАЪЛУМОТ</t>
  </si>
  <si>
    <t>55а-жадвал</t>
  </si>
  <si>
    <t>Хорижий давлатлар олий таълим муассасаларининг Тошкент шаҳридаги филиаллари магистратурасининг билим соҳалари бўйича талабаликка                                                                                                                                                                                                                     қабул қилиш кўрсаткичлари тўғрисида                                                                                                                                                                                                                        МАЪЛУМОТ</t>
  </si>
  <si>
    <t>56-жадвал</t>
  </si>
  <si>
    <t>Хорижий давлатлар олий таълим муассасалари Тошкент шаҳридаги филиаллари билим                                                                                                                            соҳалари бўйича магистрлар тайёрлаш бўйича                                                                                                                                                                                            МАЪЛУМОТ</t>
  </si>
  <si>
    <t>Жами магистрлар сони (барча курслардаги магистрлар)</t>
  </si>
  <si>
    <t xml:space="preserve">Фақат  рангсиз (оқ) катакчаларга маълумот киритилсин. </t>
  </si>
  <si>
    <t>57-жадвал</t>
  </si>
  <si>
    <t>Хорижий давлатлар олий таълим муассасаларининг Тошкент шаҳридаги филиаллари                                                                                       магистратура талабаларининг миллий таркиби бўйича 
МАЪЛУМОТ</t>
  </si>
  <si>
    <t>3+5+7+9+11+13+15+17+19=21катакчада ҳосил бўлган сон 53а-жадвалнинг 3-катакчаси тагидаги сонга тенг чиқиши шарт.</t>
  </si>
  <si>
    <t>58-жадвал</t>
  </si>
  <si>
    <t>Хорижий давлатлар олий таълим муассасаларининг Тошкент шаҳридаги филиаллари магистратура талабалари                                                                                           сони (Қорақалпоғистон республикаси, вилоятлар ва Тошкент шаҳри кесими) ҳақида                                                                                                                                                                                                       МАЪЛУМОТ</t>
  </si>
  <si>
    <t xml:space="preserve">    59-жадвал</t>
  </si>
  <si>
    <t>Хорижий давлатлар олий таълим муассасаларининг Тошкент шаҳридаги филиаллари илмий услубий ва  илмий-тадқиқот ишларининг самарадорлиги ҳақида                                                                                                                                                                                        МАЪЛУМОТ</t>
  </si>
  <si>
    <t>Хорижий лойиҳаларда иштирок этган профессор-ўқитувчилар сони</t>
  </si>
  <si>
    <t>Изоҳ:                    *</t>
  </si>
  <si>
    <t>*Ранг билан ажратилган катакчаларга формула жойлаштирилган. Фақат (4,5,6,7,8,9,10,11,12) катакчалар тагига маълумот киритилсин.</t>
  </si>
  <si>
    <t xml:space="preserve"> 60-жадвал</t>
  </si>
  <si>
    <t>Хорижий давлатлар олий таълим муассасаларининг Тошкент шаҳридаги филиаллари                                                                                                                                                илмий-тадқиқот  кўрсаткичлари бўйича                                                                                                                                                                                                                                                                                        МАЪЛУМОТ</t>
  </si>
  <si>
    <t>61-жадвал</t>
  </si>
  <si>
    <t>Хорижий давлатлар олий таълим муассасаларининг Тошкент шаҳридаги филиаллари профессор-ўқитувчилар таркибининг                                                                                                                                                                                                                                                                                                                                     малака оширганлиги ва қайта тайёрлашдан ўтганлиги тўғрисида                                                                                                                                                                                                                    МАЪЛУМОТ</t>
  </si>
  <si>
    <t xml:space="preserve">Жами малака оширганлар </t>
  </si>
  <si>
    <t>Қайта тайёрлашдан ўтган профессор-ўқитувчилар сони</t>
  </si>
  <si>
    <t>Фан номзоди –катта ўқитувчи (ўқитувчи)</t>
  </si>
  <si>
    <t>Фан доктори,  профессор</t>
  </si>
  <si>
    <t>62-жадвал</t>
  </si>
  <si>
    <t>Хорижий давлатлар олий таълим муассасаларининг Тошкент шаҳридаги филиаллари аълочи ва иқтидорли талабалар салмоғи, уларнинг илмий тадқиқот ишларида иштироки бўйича</t>
  </si>
  <si>
    <t>Жами стипендиат-лар сони</t>
  </si>
  <si>
    <t>Махсус фонд, вазирлик, идоралар таъсис этган стипендиатлар сони</t>
  </si>
  <si>
    <t>Фақат (4,5,6,8,9,10,11,12,13,14) катакчалар тагига маълумот киритилсин.</t>
  </si>
  <si>
    <t xml:space="preserve"> 62a-жадвал</t>
  </si>
  <si>
    <t>Фан олимпиадалари, спорт мусобақалари ҳамда санъат ва маданият соҳасига оид кўрик                                                                                                                   танловларида совринли ўринларни эгаллаган талабалар ҳақида                                                                                                                                                                      МАЪЛУМОТ</t>
  </si>
  <si>
    <t>халқаро миқёсида</t>
  </si>
  <si>
    <t xml:space="preserve">       Фақат (4,5,6,7,9,10,11,12,14,15,16,17) катакчалар тагига маълумот киритилсин.</t>
  </si>
  <si>
    <t xml:space="preserve">  62-б-жадвал</t>
  </si>
  <si>
    <t>63-жадвал</t>
  </si>
  <si>
    <t xml:space="preserve">Хорижий давлатлар олий таълим муассасаларининг Тошкент шаҳридаги филиалларида фан доктори илмий даражасини берувчи илмий кенгашлар фаолиятига оид </t>
  </si>
  <si>
    <t>63а-жадвал</t>
  </si>
  <si>
    <t>Бакалавриат ва магистратурада ўқитиладиган барча фанлар сони</t>
  </si>
  <si>
    <t>Сўнгги 3 ўқув йилида илмий, ўқув-услубий ишларда қатнашмаган профессор-ўқитувчилар сони</t>
  </si>
  <si>
    <t>64-жадвал</t>
  </si>
  <si>
    <t>Хорижий давлатлар олий таълим муассасаларининг Тошкент шаҳридаги филиаллари АРМларида                                                                                                                                                         мавжуд ўқув адабиётлар ҳақида                                                                                                                                                                                       МАЪЛУМОТ</t>
  </si>
  <si>
    <t>* билан белгиланган ва ранг билан ажратилган катакчаларга формула жойлаштирилган, ўзгартириш киритилмасин.</t>
  </si>
  <si>
    <t>64а-жадвал</t>
  </si>
  <si>
    <t>42-жадвал</t>
  </si>
  <si>
    <t>МАЪЛУМОТ</t>
  </si>
  <si>
    <t>Т/р</t>
  </si>
  <si>
    <t>Жами</t>
  </si>
  <si>
    <t>Лаборатория жиҳозларини  сотиб олиш учун</t>
  </si>
  <si>
    <t>Талабаларни</t>
  </si>
  <si>
    <t>шу жумладан</t>
  </si>
  <si>
    <t>Профессор-ўқитувчиларни</t>
  </si>
  <si>
    <t>Чин етим</t>
  </si>
  <si>
    <t>Ногирон</t>
  </si>
  <si>
    <t>*</t>
  </si>
  <si>
    <t>Изоҳ:</t>
  </si>
  <si>
    <t xml:space="preserve">* билан белгиланган ва ранг билан ажратилган катакчаларга формула жойлаштирилган. </t>
  </si>
  <si>
    <t xml:space="preserve">                      Ранг билан ажратилган катакчаларга тўпламнинг бошқа жадвалларидан шу бандга тегишли маълумотларни чақирувчи формула ўрнатилган.</t>
  </si>
  <si>
    <t>Хар бир жадваллардаги маълумотларнинг кейинги жадвалларда такрорланган ҳоллари мавжуд, маълумотлар бир хиллигига эътибор қаратилиши лозим</t>
  </si>
  <si>
    <t>Эслатма</t>
  </si>
  <si>
    <t>26-катакча фаоллашиши учун 7 ва 25 катакчалар тагига маълумотларни киритинг.</t>
  </si>
  <si>
    <t xml:space="preserve">16-катакча тагига формула жойлаштирилган, 10 ва 17 катакчалар тагидаги маълумотлар киритилгандан сўнг фаоллашади. </t>
  </si>
  <si>
    <t>####</t>
  </si>
  <si>
    <t>11=12+13+14</t>
  </si>
  <si>
    <t>10=11+15</t>
  </si>
  <si>
    <t>* билан белгиланган ва ранг билан ажратилган катакчага формула жойлаштирилган. Қуйидаги кўрсатмага асосан тўлдирилиши лозим.</t>
  </si>
  <si>
    <t>ЭСЛАТМА:  жадвалларда  ранг билан ажратилган катакчаларга жойлаштирилган формула бошқа жадваллардаги шу бандга тегишли маълумотларни чақириб олади ҳамда математик (+,-,*,/, %) амалларни бажаради.</t>
  </si>
  <si>
    <t>ДИҚҚАТ !       ЖАДВАЛЛАРНИНГ УСТУН ВА САТРЛАРИ ЎЗГАРТИРИЛМАСИН. РАНГ БИЛАН БЕЛГИЛАНГАН КАТАКЧАЛАРГА  ФОРМУЛА ЎРНАТИЛГАН, ФОРМУЛАЛАРНИ ЎЗГАРТИРИШ, ЎЧИРИБ ТАШЛАШ ВА Х.К.лар ҚАТЪИЯН ТАҚИҚЛАНАДИ. МАЪЛУМОТЛАРНИНГ ТЎҒРИЛИГИ УЧУН ОЛИЙ ТАЪЛИМ МУАССАСАЛАРИ РЕКТОРЛАРИ (ФИЛИАЛЛАР ДИРЕКТОРЛАРИ) ШАХСАН ЖАВОБГАР ЭКАНЛИГИНИ ЭСЛАТИБ ЎТАМИЗ.</t>
  </si>
  <si>
    <t>ОТМ номи</t>
  </si>
  <si>
    <t>0,25 штат</t>
  </si>
  <si>
    <t>0,5 штат</t>
  </si>
  <si>
    <t>0,75  штат</t>
  </si>
  <si>
    <t>1,0 штат</t>
  </si>
  <si>
    <t>1,25 штат</t>
  </si>
  <si>
    <t>Жами:</t>
  </si>
  <si>
    <t>Махсус сиртқи</t>
  </si>
  <si>
    <t xml:space="preserve">ш.ж. иккинчи мутахассисликда ўқиётганлар сони </t>
  </si>
  <si>
    <t>Кундузги</t>
  </si>
  <si>
    <t>ш.ж. аёллар</t>
  </si>
  <si>
    <t>Магист-ратура</t>
  </si>
  <si>
    <t>Бакалавриат</t>
  </si>
  <si>
    <t>Умумий юкламанинг соатбайлар томонидан бажараётган қисми (%)</t>
  </si>
  <si>
    <t>Соатбай  ишловчи  профессор- ўқитувчилар сони</t>
  </si>
  <si>
    <t xml:space="preserve">Ўрин-дошлар сони  </t>
  </si>
  <si>
    <t>Асосий штатдаги профессор-ўқитувчилар сони</t>
  </si>
  <si>
    <t>Бир профессор-ўқитувчига  тўғри келган талабалар сони</t>
  </si>
  <si>
    <t>Жумладан:</t>
  </si>
  <si>
    <t>Жами талабалар сони</t>
  </si>
  <si>
    <t>Магистратура мутахассисликлари сони</t>
  </si>
  <si>
    <t>Таълим йўналишлари сони</t>
  </si>
  <si>
    <t>ОТМдаги профессор-ўқитувчиларнинг штат бирлиги</t>
  </si>
  <si>
    <t>Кафедралар сони</t>
  </si>
  <si>
    <t>Факультетлар сони</t>
  </si>
  <si>
    <t>Проректорлар  сони</t>
  </si>
  <si>
    <t>1-жадвал</t>
  </si>
  <si>
    <t>2-жадвал</t>
  </si>
  <si>
    <t>Асосий штатдаги  профессор-ўқитувчилар сони</t>
  </si>
  <si>
    <t>Илмий-педагогик салоҳият  ( %)</t>
  </si>
  <si>
    <t>Магистр дипломли педагоглар сони</t>
  </si>
  <si>
    <t>Лавозимлар</t>
  </si>
  <si>
    <t>ш.ж. хорижда малакасини оширган професор-ўқитувчилар сони</t>
  </si>
  <si>
    <t>Фан докторлари</t>
  </si>
  <si>
    <t>Фан номзодлари</t>
  </si>
  <si>
    <t>Илмий даража ва илмий унвонсиз ўқитувчилар сони</t>
  </si>
  <si>
    <t>Кафедра мудири</t>
  </si>
  <si>
    <t>Профессор</t>
  </si>
  <si>
    <t>Доцент</t>
  </si>
  <si>
    <t>Катта ўқитувчи</t>
  </si>
  <si>
    <t>Ўқитувчи</t>
  </si>
  <si>
    <t>Профессорлар</t>
  </si>
  <si>
    <t>Доцентлар</t>
  </si>
  <si>
    <t>Унвони йўқлар</t>
  </si>
  <si>
    <t>* билан белгиланган ва ранг билан ажратилган катакчаларга формула жойлаштирилган. Қуйидаги кўрсатмага асосан тўлдирилиши лозим.</t>
  </si>
  <si>
    <t>3=7+12+14</t>
  </si>
  <si>
    <t>7=4+5+6</t>
  </si>
  <si>
    <t>12=9+10+11</t>
  </si>
  <si>
    <t>3-жадвал</t>
  </si>
  <si>
    <t>Шу жумладан:</t>
  </si>
  <si>
    <t>60 ёшдан юқори</t>
  </si>
  <si>
    <t>50 дан 60 ёшгача</t>
  </si>
  <si>
    <t>40 дан 50 ёшгача</t>
  </si>
  <si>
    <t>30 дан 40 ёшгача</t>
  </si>
  <si>
    <t>30 ёшдан кичик</t>
  </si>
  <si>
    <t>Профессор-ўқитувчиларнинг ўртача ёши</t>
  </si>
  <si>
    <t>Шу жумладан аёлларнинг ўртача ёши</t>
  </si>
  <si>
    <t>%</t>
  </si>
  <si>
    <t>* билан белгиланган ва ранг билан ажратилган катакчаларга формула жойлаштирилган. Қуйидаги йўриқномага асосан тўлдирилиши лозим.</t>
  </si>
  <si>
    <t xml:space="preserve">Фақат  рангсиз (* билан кўрсатилган)  катакчалар устига маълумот киритилсин. </t>
  </si>
  <si>
    <t>ш.ж.</t>
  </si>
  <si>
    <t>Шу жумладан</t>
  </si>
  <si>
    <t>катакчалардаги формулалар ўзгартирилмасин.</t>
  </si>
  <si>
    <t>4-жадвал</t>
  </si>
  <si>
    <t>Режа</t>
  </si>
  <si>
    <t>Амалдаги жами қабул</t>
  </si>
  <si>
    <t>Иккинчи мутахассислик</t>
  </si>
  <si>
    <t>Амалдаги қабулдан</t>
  </si>
  <si>
    <t>Тест топшириб кирганлар сони</t>
  </si>
  <si>
    <t>Сухбат асосида қабул қилинганлар</t>
  </si>
  <si>
    <t xml:space="preserve"> Имтиёз асосида кирганлар сони</t>
  </si>
  <si>
    <t>Амалда қабул</t>
  </si>
  <si>
    <t>АЛ ни битирганлар сони</t>
  </si>
  <si>
    <t>КҲК ни битирганлар сони</t>
  </si>
  <si>
    <t>Ўзбек тилида</t>
  </si>
  <si>
    <t>Рус тилида</t>
  </si>
  <si>
    <t>Қорақалпоқ тилида</t>
  </si>
  <si>
    <t xml:space="preserve">Кўзи ожизлар </t>
  </si>
  <si>
    <t xml:space="preserve">Ногиронлар </t>
  </si>
  <si>
    <t>Жумладан ҳарбий қисмдан йўлланма билан келганлар сони</t>
  </si>
  <si>
    <t>#</t>
  </si>
  <si>
    <t># Тест синовларисиз (имтиёз асосида) давлат гранти бўйича ўқишга қабул қилинганлар (Масалан, Зулфия номидаги Давлат мукофоти совриндорлари, Халқаро ва республика олимпиадалари, танловлари ва мусобақалари ғолиблари. Вазирлар Маҳкамасининг 2008 йил 13 октябрдаги 226-сонли Қарорига 5-илова)</t>
  </si>
  <si>
    <t xml:space="preserve">3=5+8+11 </t>
  </si>
  <si>
    <t>4=6+9+12</t>
  </si>
  <si>
    <t>Диққат!      Хорижий олий таълим муассасалари филиаллари ҳақидаги маълумотлар 48-жадвалдан бошлаб киритилади.</t>
  </si>
  <si>
    <t>5-жадвал</t>
  </si>
  <si>
    <t>Республика олий таълим муассасаларининг билим соҳалари бўйича                                                                                                                                                                                                                          бакалавриатга талабалар қабули ҳақида                                                                                                                                                                                                                                                                                      МАЪЛУМОТ</t>
  </si>
  <si>
    <t>Шу жумладан билим соҳалари бўйича</t>
  </si>
  <si>
    <t>Гуманитар соҳа</t>
  </si>
  <si>
    <t>Ижтимоий соҳа, иқтисод ва  ҳуқуқ</t>
  </si>
  <si>
    <t>Ишлаб чиқариш-техник соҳа</t>
  </si>
  <si>
    <t>Қишлоқ ва сув хўжалиги</t>
  </si>
  <si>
    <t>Соғлиқни сақлаш ва ижтимоий таъминот</t>
  </si>
  <si>
    <t>Хизматлар соҳаси</t>
  </si>
  <si>
    <t>3=4+5+6+7+8+9</t>
  </si>
  <si>
    <t>10=11+12+13+14+15+16</t>
  </si>
  <si>
    <t>6-жадвал</t>
  </si>
  <si>
    <t>Кундузги бўлим курслари</t>
  </si>
  <si>
    <t>I курс</t>
  </si>
  <si>
    <t>II курс</t>
  </si>
  <si>
    <t>III курс</t>
  </si>
  <si>
    <t>IV курс</t>
  </si>
  <si>
    <t>V курс</t>
  </si>
  <si>
    <t>VI курс</t>
  </si>
  <si>
    <t>VII курс</t>
  </si>
  <si>
    <t>Бюджет</t>
  </si>
  <si>
    <t>Тўлов-контракт</t>
  </si>
  <si>
    <t>3=4+5+6+7+8+9+10+11+12+13+14+15+16+17+18+19+20+21+22+23</t>
  </si>
  <si>
    <r>
      <t>6</t>
    </r>
    <r>
      <rPr>
        <vertAlign val="superscript"/>
        <sz val="12"/>
        <color indexed="8"/>
        <rFont val="Times New Roman"/>
        <family val="1"/>
      </rPr>
      <t>а</t>
    </r>
    <r>
      <rPr>
        <sz val="12"/>
        <color indexed="8"/>
        <rFont val="Times New Roman"/>
        <family val="1"/>
      </rPr>
      <t>-жадвал</t>
    </r>
  </si>
  <si>
    <t>Тўлов- контракт</t>
  </si>
  <si>
    <t>* билан белгиланган ва ранг билан ажратилган катакчаларга формула жойлаштирилган.                                                                                                                                                                                                                                        Қуйидаги кўрсатмага асосан тўлдирилиши лозим.</t>
  </si>
  <si>
    <t>7-жадвал</t>
  </si>
  <si>
    <t>Ўзбеклар</t>
  </si>
  <si>
    <t>Қорақалпоқлар</t>
  </si>
  <si>
    <t>Руслар</t>
  </si>
  <si>
    <t>Қозоқлар</t>
  </si>
  <si>
    <t>Тожиклар</t>
  </si>
  <si>
    <t>Туркманлар</t>
  </si>
  <si>
    <t>Қирғизлар</t>
  </si>
  <si>
    <t>Корейслар</t>
  </si>
  <si>
    <t>бошқа миллатлар</t>
  </si>
  <si>
    <t>21=3+5+7+9+11+13+15+17+19    Ҳосил бўлган сон 6 -жадвалнинг 3-катакчаси тагидаги сон билан бир ҳил бўлиши шарт.</t>
  </si>
  <si>
    <t>22=4+6+8+10+12+14+16+18+20</t>
  </si>
  <si>
    <t xml:space="preserve">      8-жадвал</t>
  </si>
  <si>
    <t xml:space="preserve">Республика олий таълим муассасалари бакалавриат талабалари контингенти  </t>
  </si>
  <si>
    <t>(Қорақалпоғистон республикаси, вилоятлар ва Тошкент шаҳри кесимида) ҳақида                                                                                                                                                      МАЪЛУМОТ</t>
  </si>
  <si>
    <t>Қорақалпоғистон Республикаси</t>
  </si>
  <si>
    <t>Вилоятлар</t>
  </si>
  <si>
    <t>Тошкент шаҳри</t>
  </si>
  <si>
    <t>Бошка давлатлар</t>
  </si>
  <si>
    <t xml:space="preserve">Андижон </t>
  </si>
  <si>
    <t xml:space="preserve">Бухоро </t>
  </si>
  <si>
    <t xml:space="preserve">Жиззах </t>
  </si>
  <si>
    <t xml:space="preserve">Қашкадарё </t>
  </si>
  <si>
    <t xml:space="preserve">Навоий </t>
  </si>
  <si>
    <t xml:space="preserve">Наманган </t>
  </si>
  <si>
    <t xml:space="preserve">Самарқанд </t>
  </si>
  <si>
    <t xml:space="preserve">Сурхондарё </t>
  </si>
  <si>
    <t xml:space="preserve">Сирдарё </t>
  </si>
  <si>
    <t xml:space="preserve">Фарғона </t>
  </si>
  <si>
    <t xml:space="preserve">Хоразм </t>
  </si>
  <si>
    <t xml:space="preserve">Тошкент </t>
  </si>
  <si>
    <t>* билан белгиланган ва ранг билан ажратилган катакчаларга формула жойлаштирилган. Қуйидаги кўрсатмага асосан тўлдирилиши лозим:</t>
  </si>
  <si>
    <t>33=3+5+7+9+11+13+15+17+19+21+23+25+27+29+31 Ҳосил бўлган сон 6-жадвалнинг 3-катакчаси тагидаги сон билан бир ҳил бўлиши шарт.</t>
  </si>
  <si>
    <t>34=4+6+8+10+12+14+16+18+20+22+24+26+28+30+32 ҳосил бўлган сон 7-жадвалнинг 22-катакчаси тагидаги сон билан бир ҳил бўлиши шарт.</t>
  </si>
  <si>
    <t>9-жадвал</t>
  </si>
  <si>
    <t>Ишлаб чиқариш йўлланмаси билан кирганлар</t>
  </si>
  <si>
    <t>Қабул қилинган тиллар кесимида</t>
  </si>
  <si>
    <t>Сухбат асосида кирганлар</t>
  </si>
  <si>
    <t>Имтиёз асосида кирганлар</t>
  </si>
  <si>
    <t>Амалдаги қабул</t>
  </si>
  <si>
    <t>Қорақалпоқ  тилида</t>
  </si>
  <si>
    <t>Кўзи ожизлар</t>
  </si>
  <si>
    <t>Ногиронлар</t>
  </si>
  <si>
    <t>4=6+8+9+10+11+12+13 тенглик бажарилиши шарт</t>
  </si>
  <si>
    <t>#  Ўзбекистон Республикаси Президентининг давлат стипендиялари ва номли давлат стипендиялари совриндорлари олий таълим муассасалари магистратурасига бакалавриатнинг таълим йўналишига мос мутахассисликларга танловдан ташқари давлат гранти асосида қабул қилинадилар. "Олий таълим муассасаларининг магистратурасига қабул қилиш тартиби тўғрисидаги Низом" асосида.  (Вазирлар Маҳкамасининг 2010 йил 18 июндаги 118-сонли Қарорига 2-илова)</t>
  </si>
  <si>
    <t>10-жадвал</t>
  </si>
  <si>
    <t xml:space="preserve">Жами қабул </t>
  </si>
  <si>
    <t>Билим соҳалари бўйича</t>
  </si>
  <si>
    <t xml:space="preserve">Ижтимоий соҳа, иқтисод ва ҳуқуқ </t>
  </si>
  <si>
    <t xml:space="preserve">Қишлоқ ва сув хўжалиги </t>
  </si>
  <si>
    <t xml:space="preserve">Соғлиқни сақлаш ва ижтимоий таъминот </t>
  </si>
  <si>
    <t xml:space="preserve">Хизматлар соҳаси </t>
  </si>
  <si>
    <t>11-жадвал</t>
  </si>
  <si>
    <t>Жами магистрлар сони (барча курслардаги)</t>
  </si>
  <si>
    <t>Ранг билан ажратилган катакчаларга формула жойлаштирилган. Қуйидаги кўрсатмага асосан тўлдирилиши лозим.</t>
  </si>
  <si>
    <t>Катакчалардаги формулалар ўзгартирилмасин.  3-устундаги сон 6а-жадвалнинг 3-устуни тагидаги сон билан тенг бўлиши шарт.</t>
  </si>
  <si>
    <t>12-жадвал</t>
  </si>
  <si>
    <t>Бошқа миллатлар</t>
  </si>
  <si>
    <t>ш.ж.аёллар</t>
  </si>
  <si>
    <t>21=3+5+7+9+11+13+15+17+19; 21-катакчада ҳосил бўлган сон 11-жадвалнинг 3-катакчаси тагидаги сонга тенг бўлиши шарт.</t>
  </si>
  <si>
    <t>13-жадвал</t>
  </si>
  <si>
    <t>(Қорақалпоғистон республикаси, вилоятлар ва Тошкент шаҳри кесимида) ҳақида                                                                                                                                                МАЪЛУМОТ</t>
  </si>
  <si>
    <t>ш.ж.  аёллар</t>
  </si>
  <si>
    <t>33=3+5+7+9+11+13+15+17+19+21+23+25+27+29+31; 33-катакча тагида ҳосил бўлган сон 12-жадвалнинг 21-катакчаси тагидаги сонга тенг бўлиши шарт.</t>
  </si>
  <si>
    <t>34=4+6+8+10+12+14+16+18+20+22+24+26+28+30+32;  34-катакча тагида ҳосил бўлган сон 12-жадвалнинг 22-катакчаси тагидаги сонга тенг бўлиши шарт.</t>
  </si>
  <si>
    <t>14-жадвал</t>
  </si>
  <si>
    <t>Жами малака оширганлар сони</t>
  </si>
  <si>
    <t xml:space="preserve">Шу жумладан </t>
  </si>
  <si>
    <t>Қайта тайёрловдан ўтиши лозим бўлган профессор-ўқитувчилар сони (Режа)</t>
  </si>
  <si>
    <t>Қайта тайёрлашдан  ўтган асосий штатдаги  профессор-ўқитувчилар сони</t>
  </si>
  <si>
    <t>Республикада</t>
  </si>
  <si>
    <t>МДҲда</t>
  </si>
  <si>
    <t>Хорижда</t>
  </si>
  <si>
    <t>Фан доктори, профессор</t>
  </si>
  <si>
    <t>Фан номзоди, профессор</t>
  </si>
  <si>
    <t xml:space="preserve">Фан номзоди, доцент </t>
  </si>
  <si>
    <t>Фан номзоди-катта ўқитувчи (ўқитувчи)</t>
  </si>
  <si>
    <t>Ўқитувчи  (ассистент)</t>
  </si>
  <si>
    <t>Фан номзоди, доцент</t>
  </si>
  <si>
    <t xml:space="preserve">Ўқитувчи (ассистент) </t>
  </si>
  <si>
    <t>Фан номзоди,  доцент</t>
  </si>
  <si>
    <t>Педагогик</t>
  </si>
  <si>
    <t>Касбий</t>
  </si>
  <si>
    <t>3*</t>
  </si>
  <si>
    <t xml:space="preserve">3=4+5+6+7+8+9+10+11+12+13+14+15+16+17+18+19+20+21;   </t>
  </si>
  <si>
    <t xml:space="preserve">    15-жадвал</t>
  </si>
  <si>
    <t>Профессор-ўқитувчилар томонидан чоп этилган илмий-услубий ишлар сони</t>
  </si>
  <si>
    <t>Ихтирочилик патенти ва ихтиролар сони</t>
  </si>
  <si>
    <t>Хорижий лойиҳаларда иштирок этганлар сони</t>
  </si>
  <si>
    <t>Дарсликлар</t>
  </si>
  <si>
    <t>Ўқув қўлланмалар</t>
  </si>
  <si>
    <t>Услубий қўлланмалар (Тавсияномалар)</t>
  </si>
  <si>
    <t>Монографиялар</t>
  </si>
  <si>
    <t>Илмий мақолалар</t>
  </si>
  <si>
    <t>Хориждаги ОАВда</t>
  </si>
  <si>
    <t>Хориж ва Республика анжуманлари материалларида</t>
  </si>
  <si>
    <t>ОАК  эътироф этган журналларда</t>
  </si>
  <si>
    <t>* Ранг билан ажратилган катакчаларга формула жойлаштирилган. Фақат (4,5,6,7,8,9,10,11,12) катакчалар тагига маълумот киритилсин.</t>
  </si>
  <si>
    <t xml:space="preserve">                  16-жадвал</t>
  </si>
  <si>
    <t>ИТИнинг умумий ҳажми (млн. сўм)</t>
  </si>
  <si>
    <t>ИТИ манбалари (млн. сўм)</t>
  </si>
  <si>
    <t>ИТИ иштирокчилари сони</t>
  </si>
  <si>
    <t>Чет  эл  грантлари</t>
  </si>
  <si>
    <t>Бошқа манбалар</t>
  </si>
  <si>
    <t>профессор-ўқитувчилар</t>
  </si>
  <si>
    <t xml:space="preserve">% </t>
  </si>
  <si>
    <t>Катта илмий ходим изланувчилар</t>
  </si>
  <si>
    <t>Мустақил тадқиқотчилар</t>
  </si>
  <si>
    <t>Магистрантлар</t>
  </si>
  <si>
    <t xml:space="preserve">Талабалар </t>
  </si>
  <si>
    <t xml:space="preserve">Фақат  рангсиз (4,6,8,11,13,15,17,19)  катакчалар тагига ОТМ маълумотлари киритилсин. </t>
  </si>
  <si>
    <t>17-жадвал</t>
  </si>
  <si>
    <t>ОТМ тасарруфидаги  оммавий ахборот воситаларининг умумий сони</t>
  </si>
  <si>
    <t>Илмий тўпламлар сони (номда)</t>
  </si>
  <si>
    <t>Журналлар сони (номда)</t>
  </si>
  <si>
    <t>Рўзномалар сони (номда)</t>
  </si>
  <si>
    <t>Ички радио-студиянинг мавжудлиги  (сони)</t>
  </si>
  <si>
    <t>Ички теле-студиянинг мавжудлиги  (сони)</t>
  </si>
  <si>
    <t xml:space="preserve">Фақат  рангсиз (4,5,6,7,8)  катакчалар тагига маълумот киритилсин. </t>
  </si>
  <si>
    <t>18-жадвал</t>
  </si>
  <si>
    <t>Жами стипен-диатлар сони</t>
  </si>
  <si>
    <t>Хорижда ўқиётган талабалар сони</t>
  </si>
  <si>
    <t>Илмий тадқиқот ишларида қатнашган талабалар сони</t>
  </si>
  <si>
    <t>Ўзбекистон Республикаси Президентининг давлат стипендиатлари сони</t>
  </si>
  <si>
    <t xml:space="preserve">Беруний, Ибн Сино, Навоий, Улуғбек ва Ал-Бухорий номидаги давлат стипендиатлари сони </t>
  </si>
  <si>
    <t xml:space="preserve"> Зулфия  номидаги давлат мукофоти совриндорлари сони</t>
  </si>
  <si>
    <t>Хорижий давлатлар ёки элчихоналар                                                                                                                                                                                         таъсис этган стипендиатлар сони</t>
  </si>
  <si>
    <t>Махсус фонд, вазирлик, идоралар                                                                                                                                                                                   таъсис этган стипендиатлар сони</t>
  </si>
  <si>
    <t>ОТМ таъсис этган стипендиатлар сони</t>
  </si>
  <si>
    <t xml:space="preserve">Жами </t>
  </si>
  <si>
    <t>“Истеъдод” жамғармаси гранти бўйича</t>
  </si>
  <si>
    <t>Хорижий грантлар бўйича</t>
  </si>
  <si>
    <t>ОТМ гранти бўйича</t>
  </si>
  <si>
    <t>Ҳомий ташкилотлар гранти бўйича</t>
  </si>
  <si>
    <t xml:space="preserve">Режалаштирилган ИТИларда иштирок этган талабалар </t>
  </si>
  <si>
    <t xml:space="preserve">Анжуманларда маъруза қилган талабалар </t>
  </si>
  <si>
    <t>Мақоласи чоп этилган талабалар</t>
  </si>
  <si>
    <t>Фақат (4,5,6,7,8,9,11,12,13,14,15,16,17) катакчалар тагига маълумот киритилсин.</t>
  </si>
  <si>
    <t xml:space="preserve">  18a-жадвал</t>
  </si>
  <si>
    <t xml:space="preserve">Тошкент ахборот технологиялари университети бакалавриати талабалари                                                                                            (барча босқичлар бўйича) сони ҳақида                                                                                                                                                                                               МАЪЛУМОТ                                                                                                                                                                                                                                                                                                                                                                                                                                                                                                                                                                                                                                                                                                                                                                                                                                                                                                                                                                                                                                                                                                                                                                                                                                                                                                                                                                                                                                                                                                                                                                                                                                                                                                                                                                                                                                                                                                                                                                                                                                                                                                                                                                                                                                                                                                                                                                                                                                                                                                                                                                                                                                                                                                                                                                                                                                                                                                                                                                                                                                             </t>
  </si>
  <si>
    <t xml:space="preserve">Тошкент ахборот технологиялари университети магистратураси талабалари                                                                                                                                                  (барча курслар бўйича) сони ҳақида                                                                                                                                                                                                                                                                                                  МАЪЛУМОТ                                                                                                                       </t>
  </si>
  <si>
    <t>Тошкент ахборот технологиялари университети  бакалавриат талабаларининг миллий таркиби бўйича                                                                                                                                                                     МАЪЛУМОТ</t>
  </si>
  <si>
    <t>Тошкент ахборот технологиялари университети магистратурасига қабул қилиш кўрсаткичлари ҳақида                                                                                                                        МАЪЛУМОТ</t>
  </si>
  <si>
    <t xml:space="preserve">Тошкент ахборот технологиялари университети магистратурасининг билим соҳалари бўйича талабаликка қабул қилиш кўрсаткичлари тўғрисида                                                                                                                                                                                                МАЪЛУМОТ                                                                                                                 </t>
  </si>
  <si>
    <t>Тошкент ахборот технологиялари университети билим соҳалари бўйича магистрлар тайёрлаш бўйича                                                                                МАЪЛУМОТ</t>
  </si>
  <si>
    <t>Тошкент ахборот технологиялари университети магистратура талабаларининг миллий таркиби бўйича                                                                                                                                                                                                                       МАЪЛУМОТ</t>
  </si>
  <si>
    <t>Тошкент ахборот технологиялари университети магистратура талабалари сони</t>
  </si>
  <si>
    <t>Тошкент ахборот технологиялари университети профессор-ўқитувчиларининг малака оширганлиги ва қайта тайёрлашдан ўтганлиги ҳақида                                                                                        МАЪЛУМОТ</t>
  </si>
  <si>
    <t>Тошкент ахборот технологиялари университети илмий услубий ва  илмий-тадқиқот                                                                            ишларининг самарадорлиги ҳақида                                                                                                                                                                                                                                                                                                   МАЪЛУМОТ</t>
  </si>
  <si>
    <t>Тошкент ахборот технологиялари университетининг илмий-тадқиқот фаолияти кўрсаткичлари бўйича                                                                 МАЪЛУМОТ</t>
  </si>
  <si>
    <t>Тошкент ахборот технологиялари университетининг илмий-таҳрир ва нашр фаолияти бўйича                                                                             МАЪЛУМОТ</t>
  </si>
  <si>
    <t>Тошкент ахборот технологиялари университети аълочи ва иқтидорли талабалар салмоғи, уларнинг                                                                         илмий тадқиқот ишларида иштироки бўйича</t>
  </si>
  <si>
    <t xml:space="preserve">Тошкент ахборот технологиялари университетида фан доктори илмий даражасини                                                                                                            берувчи илмий кенгашлар фаолиятига оид </t>
  </si>
  <si>
    <t>Тошкент ахборот технологиялари университети ахборот ресурс марказларида                                                                                                                                                                                                                                        ўқув адабиётларининг мавжудлиги ҳақида                                                                                                                                                                                                                                                                                                                          МАЪЛУМОТ</t>
  </si>
  <si>
    <t>Тошкент ахборот технологиялари университетининг профессор - ўқитувчилари томонидан яратилган ва                                                                                                                           чоп этилган ўқув адабиётлар тўғрисида                                                                                                                                                                                                                                                                                                                          МАЪЛУМОТ</t>
  </si>
  <si>
    <t>Тошкент ахборот технологиялари университети бакалавриат талабаларининг дарслик                                                                                                                                                                                                             ва ўқув қўлланмалар билан  таъминланганлиги ҳақида                                                                                                                                                                                                                                                          МАЪЛУМОТ</t>
  </si>
  <si>
    <t>Тошкент ахборот технологиялари университети магистратура талабаларининг дарслик                                                                                                                                                                                                             ва ўқув қўлланмалар билан  таъминланганлиги ҳақида                                                                                                                                                                                                                                                          МАЪЛУМОТ</t>
  </si>
  <si>
    <t xml:space="preserve">Тошкент ахборот технологиялари университети АРМнинг замонавий ўқув адабиётлари ва ахборот                                                                                                                                         ресурслари билан тўлдириш ҳолати бўйича </t>
  </si>
  <si>
    <t>Тошкент ахборот технологиялари университети профессор-ўқитувчиларининг инглиз тили                                                                                  бўйича билим даражасини оширганлиги тўғрисида                                                                                                                                                                                                МАЪЛУМОТ</t>
  </si>
  <si>
    <t>Тошкент ахборот технологиялари университети профессор-ўқитувчиларининг хорижий тиллар                                                                                                                                                                                                                        бўйича билим даражаси тўғрисида                                                                                                                                                                                                МАЪЛУМОТ</t>
  </si>
  <si>
    <t>Тошкент ахборот технологиялари университети профессор-ўқитувчиларининг ахборот-коммуникация технологияларини ўқув жараёнида фойдаланиш даражасини оширганлиги тўғрисида                                                                                                                                                                                                МАЪЛУМОТ</t>
  </si>
  <si>
    <t xml:space="preserve">Тошкент ахборот технологиялари университетининг электрон ресурслар билан таъминланганлик даражаси тўғрисида </t>
  </si>
  <si>
    <t>Тошкент ахборот технологиялари университетининг компьютер  техникаси ва ахборот-коммуникацион воситалари ҳақида</t>
  </si>
  <si>
    <t>Тошкент ахборот технологиялари университетининг таълим, фан ва ишлаб чиқаришнинг интеграцияси бўйича                                                                                                                                                                                                                                                                                                   МАЪЛУМОТ</t>
  </si>
  <si>
    <t>Тошкент ахборот технологиялари университетининг ишлаб чиқариш корхоналари ва илмий-текшириш                                                                                             институтлари билан  интеграцияси ҳолати бўйича                                                                                                                                                             МАЪЛУМОТ</t>
  </si>
  <si>
    <t xml:space="preserve">Тошкент ахборот технологиялари университетининг халқаро алоқалари тўғрисида </t>
  </si>
  <si>
    <t xml:space="preserve">Тошкент ахборот технологиялари университети бакалавриат талабаларининг                                                                                                                                                                                                                                       ёзги семестр рейтинг натижалари бўйича </t>
  </si>
  <si>
    <t>Тошкент ахборот технологиялари университети махсус сиртқи бўлим талабаларининг ёзги семестр рейтинг натижалари бўйича</t>
  </si>
  <si>
    <t xml:space="preserve">Тошкент ахборот технологиялари университети магистратура талабаларининг                                                                                                                                                       ёзги семестр рейтинг натижалари бўйича </t>
  </si>
  <si>
    <t xml:space="preserve">Тошкент ахборот технологиялари университети бакалавриат битирувчиларининг  ишга жойлашганлиги ёки  таълимнинг кейинги                                                                                                                                                                                                                                                                                                                                                                                                                                                              босқичларига ўқишга кирганлиги тўғрисида   </t>
  </si>
  <si>
    <t xml:space="preserve">Тошкент ахборот технологиялари университети магистратура битирувчиларининг  ишга жойлашганлиги ёки  катта илмий ходим                                                                                                                                                                                                                                                                                                                                                                                                                     изланувчилар институтига  қабул қилинганлиги тўғрисида   </t>
  </si>
  <si>
    <t>Тошкент ахборот технологиялари университети моддий-техник базаси тўғрисида</t>
  </si>
  <si>
    <t xml:space="preserve">Тошкент ахборот технологиялари университети биноларининг техник ҳолати тўғрисида </t>
  </si>
  <si>
    <t xml:space="preserve">Тошкент ахборот технологиялари университетида 2014-2015 ўқув йили давомида чет эл инвестициялари                                                                                 асосида амалга оширилган ишлар ҳақида </t>
  </si>
  <si>
    <t xml:space="preserve">Тошкент ахборот технологиялари университетида Давлат инвестициялари асосида амалга оширилган ишлар ҳақида </t>
  </si>
  <si>
    <t xml:space="preserve">Тошкент ахборот технологиялари университети талабалари ва катта илмий ходим изланувчиларининг турар жойлар билан таъминланганлиги тўғрисида </t>
  </si>
  <si>
    <t xml:space="preserve">Тошкент ахборот технологиялари университетининг талабалар турар жойларида (ТТЖ) яратилган шароитлар тўғрисида </t>
  </si>
  <si>
    <t xml:space="preserve">Тошкент ахборот технологиялари университетининг талабалар овқатланиш мажмуалари тўғрисида </t>
  </si>
  <si>
    <t xml:space="preserve">Тошкент ахборот технологиялари университети спорт-соғломлаштириш мажмуасининг кўрсаткичлари тўғрисида </t>
  </si>
  <si>
    <t>Тошкент ахборот технологиялари университетида бюджетдан ташқари маблағ тушумлари ва улардан  фойдаланиш ҳолати бўйича</t>
  </si>
  <si>
    <t>______________</t>
  </si>
  <si>
    <t>У.Р.Хамдамов</t>
  </si>
  <si>
    <t xml:space="preserve">Кадрлар бўлими бошлиғи                                                                                                  _______________________________________ </t>
  </si>
  <si>
    <t>Ф.И.О.</t>
  </si>
  <si>
    <t>ТАТУ ректори                                                        У.Р.Хамдамов</t>
  </si>
  <si>
    <t>ТАТУ  ректори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</si>
</sst>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1"/>
      <color theme="1"/>
      <name val="Calibri"/>
      <family val="2"/>
    </font>
    <font>
      <sz val="11"/>
      <color indexed="8"/>
      <name val="Calibri"/>
      <family val="2"/>
    </font>
    <font>
      <i/>
      <sz val="12"/>
      <name val="Times New Roman"/>
      <family val="1"/>
    </font>
    <font>
      <sz val="12"/>
      <name val="Times New Roman"/>
      <family val="1"/>
    </font>
    <font>
      <sz val="12"/>
      <color indexed="8"/>
      <name val="Times New Roman"/>
      <family val="1"/>
    </font>
    <font>
      <vertAlign val="superscript"/>
      <sz val="12"/>
      <color indexed="8"/>
      <name val="Times New Roman"/>
      <family val="1"/>
    </font>
    <font>
      <b/>
      <sz val="12"/>
      <color indexed="8"/>
      <name val="Times New Roman"/>
      <family val="1"/>
    </font>
    <font>
      <b/>
      <sz val="20"/>
      <color indexed="8"/>
      <name val="Times New Roman"/>
      <family val="1"/>
    </font>
    <font>
      <sz val="10"/>
      <name val="Arial Cyr"/>
      <family val="0"/>
    </font>
    <font>
      <sz val="10"/>
      <name val="Times New Roman"/>
      <family val="1"/>
    </font>
    <font>
      <b/>
      <sz val="12"/>
      <name val="Times New Roman"/>
      <family val="1"/>
    </font>
    <font>
      <b/>
      <sz val="14"/>
      <name val="Times New Roman"/>
      <family val="1"/>
    </font>
    <font>
      <sz val="14"/>
      <name val="Times New Roman"/>
      <family val="1"/>
    </font>
    <font>
      <b/>
      <sz val="8"/>
      <name val="Times New Roman"/>
      <family val="1"/>
    </font>
    <font>
      <b/>
      <sz val="10"/>
      <name val="Times New Roman"/>
      <family val="1"/>
    </font>
    <font>
      <sz val="8"/>
      <name val="Times New Roman"/>
      <family val="1"/>
    </font>
    <font>
      <sz val="8"/>
      <name val="Arial Cyr"/>
      <family val="0"/>
    </font>
    <font>
      <b/>
      <sz val="9"/>
      <name val="Times New Roman"/>
      <family val="1"/>
    </font>
    <font>
      <i/>
      <sz val="10"/>
      <name val="Times New Roman"/>
      <family val="1"/>
    </font>
    <font>
      <i/>
      <sz val="12"/>
      <color indexed="8"/>
      <name val="Times New Roman"/>
      <family val="1"/>
    </font>
    <font>
      <sz val="12"/>
      <color indexed="8"/>
      <name val="Calibri"/>
      <family val="2"/>
    </font>
    <font>
      <sz val="10"/>
      <color indexed="8"/>
      <name val="Times New Roman"/>
      <family val="1"/>
    </font>
    <font>
      <b/>
      <sz val="10"/>
      <color indexed="8"/>
      <name val="Times New Roman"/>
      <family val="1"/>
    </font>
    <font>
      <b/>
      <sz val="24"/>
      <color indexed="8"/>
      <name val="Times New Roman"/>
      <family val="1"/>
    </font>
    <font>
      <b/>
      <sz val="16"/>
      <color indexed="8"/>
      <name val="Times New Roman"/>
      <family val="1"/>
    </font>
    <font>
      <sz val="12"/>
      <color indexed="10"/>
      <name val="Times New Roman"/>
      <family val="1"/>
    </font>
    <font>
      <b/>
      <sz val="9"/>
      <color indexed="63"/>
      <name val="Times New Roman"/>
      <family val="1"/>
    </font>
    <font>
      <sz val="11"/>
      <color indexed="8"/>
      <name val="Times New Roman"/>
      <family val="1"/>
    </font>
    <font>
      <i/>
      <sz val="10"/>
      <color indexed="8"/>
      <name val="Times New Roman"/>
      <family val="1"/>
    </font>
    <font>
      <sz val="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border>
    <border>
      <left style="medium"/>
      <right/>
      <top style="medium"/>
      <bottom style="medium"/>
    </border>
    <border>
      <left style="medium"/>
      <right/>
      <top/>
      <bottom style="medium"/>
    </border>
    <border>
      <left/>
      <right/>
      <top/>
      <bottom style="mediu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8"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356">
    <xf numFmtId="0" fontId="0" fillId="0" borderId="0" xfId="0" applyFont="1" applyAlignment="1">
      <alignment/>
    </xf>
    <xf numFmtId="0" fontId="4"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19" fillId="33" borderId="10" xfId="0" applyFont="1" applyFill="1" applyBorder="1" applyAlignment="1">
      <alignment horizontal="center" vertical="center"/>
    </xf>
    <xf numFmtId="0" fontId="19" fillId="34" borderId="10" xfId="0" applyFont="1" applyFill="1" applyBorder="1" applyAlignment="1">
      <alignment horizontal="center" vertical="center"/>
    </xf>
    <xf numFmtId="0" fontId="19" fillId="0" borderId="10" xfId="0" applyFont="1" applyBorder="1"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left"/>
    </xf>
    <xf numFmtId="0" fontId="6" fillId="0" borderId="0" xfId="0" applyFont="1" applyAlignment="1">
      <alignment horizontal="center"/>
    </xf>
    <xf numFmtId="0" fontId="19" fillId="35"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 fillId="35"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164" fontId="3" fillId="35"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xf>
    <xf numFmtId="0" fontId="4" fillId="0" borderId="0" xfId="0" applyFont="1" applyAlignment="1">
      <alignment horizontal="center" vertical="center"/>
    </xf>
    <xf numFmtId="0" fontId="4" fillId="0" borderId="0" xfId="0" applyFont="1" applyAlignment="1">
      <alignment/>
    </xf>
    <xf numFmtId="0" fontId="4" fillId="0" borderId="0" xfId="0" applyFont="1" applyAlignment="1">
      <alignment horizontal="center" vertical="center"/>
    </xf>
    <xf numFmtId="0" fontId="4" fillId="36" borderId="10" xfId="0"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3" fillId="35" borderId="10" xfId="0" applyNumberFormat="1" applyFont="1" applyFill="1" applyBorder="1" applyAlignment="1">
      <alignment horizontal="center" vertical="center" wrapText="1"/>
    </xf>
    <xf numFmtId="0" fontId="20" fillId="0" borderId="0" xfId="0" applyFont="1" applyAlignment="1">
      <alignment/>
    </xf>
    <xf numFmtId="0" fontId="6" fillId="0" borderId="0"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5" borderId="10" xfId="0" applyFont="1" applyFill="1" applyBorder="1" applyAlignment="1" applyProtection="1">
      <alignment horizontal="center" vertical="center" wrapText="1"/>
      <protection hidden="1" locked="0"/>
    </xf>
    <xf numFmtId="0" fontId="4" fillId="35" borderId="10" xfId="0" applyFont="1" applyFill="1" applyBorder="1" applyAlignment="1" applyProtection="1">
      <alignment horizontal="center" vertical="center" wrapText="1"/>
      <protection hidden="1"/>
    </xf>
    <xf numFmtId="0" fontId="4" fillId="0" borderId="0"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xf>
    <xf numFmtId="0" fontId="4"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xf>
    <xf numFmtId="0" fontId="4" fillId="36" borderId="10" xfId="0" applyFont="1" applyFill="1" applyBorder="1" applyAlignment="1">
      <alignment horizontal="center" vertical="center" textRotation="90" wrapText="1"/>
    </xf>
    <xf numFmtId="0" fontId="4" fillId="36"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left" vertical="top" wrapText="1"/>
    </xf>
    <xf numFmtId="0" fontId="4" fillId="36"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vertical="top" wrapText="1"/>
    </xf>
    <xf numFmtId="0" fontId="4" fillId="0" borderId="0" xfId="0" applyFont="1" applyAlignment="1">
      <alignment vertical="center" wrapText="1"/>
    </xf>
    <xf numFmtId="0" fontId="6" fillId="0" borderId="0" xfId="0" applyFont="1" applyBorder="1" applyAlignment="1">
      <alignment horizontal="center" vertical="center"/>
    </xf>
    <xf numFmtId="0" fontId="4" fillId="0" borderId="10" xfId="0" applyFont="1" applyBorder="1" applyAlignment="1">
      <alignment horizontal="center" vertical="center"/>
    </xf>
    <xf numFmtId="0" fontId="4" fillId="34" borderId="10"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center" vertical="center" wrapText="1"/>
    </xf>
    <xf numFmtId="0" fontId="4" fillId="36" borderId="0" xfId="0" applyFont="1" applyFill="1" applyBorder="1" applyAlignment="1">
      <alignment horizontal="center" vertical="center" wrapText="1"/>
    </xf>
    <xf numFmtId="0" fontId="4" fillId="0" borderId="0" xfId="0" applyFont="1" applyAlignment="1">
      <alignment horizontal="left" vertical="center"/>
    </xf>
    <xf numFmtId="0" fontId="4" fillId="37"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4" fillId="0" borderId="0" xfId="0" applyFont="1" applyAlignment="1">
      <alignment vertical="center"/>
    </xf>
    <xf numFmtId="0" fontId="4" fillId="37" borderId="1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right" vertical="center"/>
    </xf>
    <xf numFmtId="0" fontId="4" fillId="0" borderId="10" xfId="0" applyFont="1" applyBorder="1" applyAlignment="1">
      <alignment horizontal="center" vertical="center" textRotation="90"/>
    </xf>
    <xf numFmtId="0" fontId="4" fillId="0" borderId="10" xfId="0" applyFont="1" applyFill="1" applyBorder="1" applyAlignment="1">
      <alignment horizontal="center" vertical="center" wrapText="1"/>
    </xf>
    <xf numFmtId="0" fontId="20" fillId="0" borderId="0" xfId="0" applyFont="1" applyBorder="1" applyAlignment="1">
      <alignment/>
    </xf>
    <xf numFmtId="0" fontId="19" fillId="33"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20" fillId="0" borderId="0" xfId="0" applyFont="1" applyAlignment="1">
      <alignment horizontal="center"/>
    </xf>
    <xf numFmtId="0" fontId="20" fillId="0" borderId="0" xfId="0" applyFont="1" applyAlignment="1">
      <alignment horizontal="center" vertical="top"/>
    </xf>
    <xf numFmtId="0" fontId="4" fillId="0" borderId="0" xfId="0" applyFont="1" applyAlignment="1">
      <alignment vertical="top"/>
    </xf>
    <xf numFmtId="0" fontId="19" fillId="34" borderId="10" xfId="0" applyFont="1" applyFill="1" applyBorder="1" applyAlignment="1">
      <alignment horizontal="center" vertical="center"/>
    </xf>
    <xf numFmtId="0" fontId="19" fillId="0" borderId="10" xfId="0" applyFont="1" applyBorder="1" applyAlignment="1">
      <alignment horizontal="center" vertical="center"/>
    </xf>
    <xf numFmtId="0" fontId="19" fillId="34" borderId="10" xfId="0" applyFont="1" applyFill="1" applyBorder="1" applyAlignment="1">
      <alignment horizontal="center" vertical="center" wrapText="1"/>
    </xf>
    <xf numFmtId="0" fontId="19" fillId="0" borderId="0" xfId="0" applyFont="1" applyAlignment="1">
      <alignment horizontal="center" vertical="center"/>
    </xf>
    <xf numFmtId="0" fontId="19" fillId="34" borderId="10" xfId="0" applyFont="1" applyFill="1" applyBorder="1" applyAlignment="1">
      <alignment horizontal="center" vertical="center" wrapText="1"/>
    </xf>
    <xf numFmtId="0" fontId="4" fillId="0" borderId="11" xfId="0" applyFont="1" applyBorder="1" applyAlignment="1">
      <alignment vertical="center" wrapText="1"/>
    </xf>
    <xf numFmtId="0" fontId="0" fillId="0" borderId="0" xfId="0" applyAlignment="1">
      <alignment horizontal="center"/>
    </xf>
    <xf numFmtId="0" fontId="21" fillId="0" borderId="0" xfId="0" applyFont="1" applyAlignment="1">
      <alignment wrapText="1"/>
    </xf>
    <xf numFmtId="0" fontId="21" fillId="0" borderId="0" xfId="0" applyFont="1" applyAlignment="1">
      <alignment/>
    </xf>
    <xf numFmtId="0" fontId="4" fillId="0" borderId="0" xfId="0" applyFont="1" applyAlignment="1">
      <alignment horizontal="left" vertical="center" wrapText="1"/>
    </xf>
    <xf numFmtId="0" fontId="4" fillId="0" borderId="0" xfId="0" applyFont="1" applyAlignment="1">
      <alignment vertical="center"/>
    </xf>
    <xf numFmtId="0" fontId="6" fillId="0" borderId="0" xfId="0" applyFont="1" applyAlignment="1">
      <alignment vertical="center" wrapText="1"/>
    </xf>
    <xf numFmtId="0" fontId="4" fillId="0" borderId="0" xfId="0" applyFont="1" applyBorder="1" applyAlignment="1">
      <alignment vertical="center" wrapText="1"/>
    </xf>
    <xf numFmtId="0" fontId="4" fillId="36" borderId="0" xfId="0" applyFont="1" applyFill="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4" fillId="0" borderId="10" xfId="0" applyNumberFormat="1" applyFont="1" applyBorder="1" applyAlignment="1">
      <alignment horizontal="center" vertical="center" wrapText="1"/>
    </xf>
    <xf numFmtId="0" fontId="21" fillId="0" borderId="0" xfId="0" applyFont="1" applyAlignment="1">
      <alignment vertical="top"/>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xf>
    <xf numFmtId="0" fontId="3" fillId="36"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vertical="center"/>
    </xf>
    <xf numFmtId="0" fontId="4" fillId="36" borderId="0" xfId="0" applyFont="1" applyFill="1" applyAlignment="1">
      <alignment/>
    </xf>
    <xf numFmtId="3" fontId="4" fillId="36"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4" fillId="36" borderId="12" xfId="0" applyFont="1" applyFill="1" applyBorder="1" applyAlignment="1">
      <alignment horizontal="center" vertical="center" textRotation="90" wrapText="1"/>
    </xf>
    <xf numFmtId="0" fontId="4" fillId="36"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xf>
    <xf numFmtId="0" fontId="4" fillId="33" borderId="10" xfId="0" applyFont="1" applyFill="1" applyBorder="1" applyAlignment="1">
      <alignment horizontal="center" vertical="center"/>
    </xf>
    <xf numFmtId="0" fontId="4" fillId="34" borderId="10" xfId="0" applyFont="1" applyFill="1" applyBorder="1" applyAlignment="1">
      <alignment horizontal="center" vertical="center"/>
    </xf>
    <xf numFmtId="9" fontId="4" fillId="0" borderId="10" xfId="0" applyNumberFormat="1" applyFont="1" applyBorder="1" applyAlignment="1">
      <alignment horizontal="center" vertical="center" textRotation="90"/>
    </xf>
    <xf numFmtId="0" fontId="4" fillId="0" borderId="0" xfId="0" applyFont="1" applyAlignment="1">
      <alignment horizontal="center" vertical="center" wrapText="1"/>
    </xf>
    <xf numFmtId="0" fontId="4" fillId="36" borderId="10" xfId="0" applyFont="1" applyFill="1" applyBorder="1" applyAlignment="1">
      <alignment horizontal="center" vertical="center"/>
    </xf>
    <xf numFmtId="0" fontId="4" fillId="36" borderId="10" xfId="0" applyFont="1" applyFill="1" applyBorder="1" applyAlignment="1">
      <alignment vertical="center" textRotation="90" wrapText="1"/>
    </xf>
    <xf numFmtId="164" fontId="3" fillId="33" borderId="10" xfId="0" applyNumberFormat="1" applyFont="1" applyFill="1" applyBorder="1" applyAlignment="1">
      <alignment horizontal="center" vertical="center" wrapText="1"/>
    </xf>
    <xf numFmtId="0" fontId="4" fillId="38" borderId="0" xfId="0" applyFont="1" applyFill="1" applyAlignment="1">
      <alignment/>
    </xf>
    <xf numFmtId="0" fontId="19" fillId="0" borderId="10" xfId="0" applyFont="1" applyBorder="1" applyAlignment="1">
      <alignment horizontal="center" vertical="center" textRotation="90"/>
    </xf>
    <xf numFmtId="0" fontId="22" fillId="0" borderId="0" xfId="0" applyFont="1" applyAlignment="1">
      <alignment horizontal="center" vertical="center"/>
    </xf>
    <xf numFmtId="0" fontId="23" fillId="0" borderId="0" xfId="0" applyFont="1" applyAlignment="1">
      <alignment vertical="center" wrapText="1"/>
    </xf>
    <xf numFmtId="0" fontId="24" fillId="0" borderId="0" xfId="0" applyFont="1" applyAlignment="1">
      <alignment vertical="center" wrapText="1"/>
    </xf>
    <xf numFmtId="0" fontId="22" fillId="0" borderId="0" xfId="0" applyFont="1" applyAlignment="1">
      <alignment horizontal="center" vertical="center" wrapText="1"/>
    </xf>
    <xf numFmtId="0" fontId="4" fillId="36" borderId="13" xfId="0" applyFont="1" applyFill="1" applyBorder="1" applyAlignment="1">
      <alignment horizontal="center" vertical="center" wrapText="1"/>
    </xf>
    <xf numFmtId="0" fontId="20" fillId="0" borderId="10" xfId="0" applyFont="1" applyBorder="1" applyAlignment="1">
      <alignment/>
    </xf>
    <xf numFmtId="0" fontId="19" fillId="36" borderId="10" xfId="0" applyFont="1" applyFill="1" applyBorder="1" applyAlignment="1">
      <alignment horizontal="center" vertical="center"/>
    </xf>
    <xf numFmtId="0" fontId="4" fillId="36" borderId="10" xfId="0" applyFont="1" applyFill="1" applyBorder="1" applyAlignment="1">
      <alignment/>
    </xf>
    <xf numFmtId="0" fontId="4" fillId="0" borderId="0" xfId="0" applyFont="1" applyAlignment="1">
      <alignment horizontal="right" vertical="center" wrapText="1"/>
    </xf>
    <xf numFmtId="0" fontId="4" fillId="0" borderId="0" xfId="0" applyFont="1" applyBorder="1" applyAlignment="1">
      <alignment/>
    </xf>
    <xf numFmtId="0" fontId="4" fillId="0" borderId="0" xfId="0" applyFont="1" applyBorder="1" applyAlignment="1">
      <alignment vertical="center"/>
    </xf>
    <xf numFmtId="0" fontId="6" fillId="0" borderId="0" xfId="0" applyFont="1" applyBorder="1" applyAlignment="1">
      <alignment horizontal="center" vertical="top" wrapText="1"/>
    </xf>
    <xf numFmtId="3" fontId="4" fillId="35"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0" xfId="0" applyNumberFormat="1" applyFont="1" applyBorder="1" applyAlignment="1">
      <alignment/>
    </xf>
    <xf numFmtId="3" fontId="3" fillId="35"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3" fontId="4" fillId="36" borderId="10" xfId="0" applyNumberFormat="1" applyFont="1" applyFill="1" applyBorder="1" applyAlignment="1">
      <alignment/>
    </xf>
    <xf numFmtId="3" fontId="4" fillId="0" borderId="10" xfId="0" applyNumberFormat="1" applyFont="1" applyBorder="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center" vertical="center"/>
    </xf>
    <xf numFmtId="0" fontId="20" fillId="0" borderId="10" xfId="0" applyFont="1" applyBorder="1" applyAlignment="1">
      <alignment vertical="center" wrapText="1"/>
    </xf>
    <xf numFmtId="0" fontId="19" fillId="0" borderId="0" xfId="0" applyFont="1" applyBorder="1" applyAlignment="1">
      <alignment horizontal="center" vertical="center" wrapText="1"/>
    </xf>
    <xf numFmtId="0" fontId="19" fillId="36" borderId="0" xfId="0" applyFont="1" applyFill="1" applyBorder="1" applyAlignment="1">
      <alignment horizontal="center" vertical="center" wrapText="1"/>
    </xf>
    <xf numFmtId="0" fontId="20" fillId="0" borderId="0" xfId="0" applyFont="1" applyAlignment="1">
      <alignment vertical="center" wrapText="1"/>
    </xf>
    <xf numFmtId="0" fontId="4" fillId="0" borderId="0" xfId="0" applyFont="1" applyBorder="1" applyAlignment="1">
      <alignment vertical="top"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0" xfId="0" applyFont="1" applyBorder="1" applyAlignment="1">
      <alignment horizontal="center" vertical="top"/>
    </xf>
    <xf numFmtId="0" fontId="6" fillId="36" borderId="0" xfId="0" applyFont="1" applyFill="1" applyBorder="1" applyAlignment="1">
      <alignment horizontal="center" vertical="center" wrapText="1"/>
    </xf>
    <xf numFmtId="0" fontId="4" fillId="0" borderId="11" xfId="0" applyFont="1" applyBorder="1" applyAlignment="1">
      <alignment vertical="center"/>
    </xf>
    <xf numFmtId="0" fontId="6" fillId="0" borderId="11" xfId="0" applyFont="1" applyBorder="1" applyAlignment="1">
      <alignment vertical="center"/>
    </xf>
    <xf numFmtId="0" fontId="4" fillId="36" borderId="10" xfId="0" applyFont="1" applyFill="1" applyBorder="1" applyAlignment="1">
      <alignment horizontal="right" vertical="center" textRotation="90" wrapText="1"/>
    </xf>
    <xf numFmtId="0" fontId="3" fillId="34" borderId="10" xfId="0" applyFont="1" applyFill="1" applyBorder="1" applyAlignment="1">
      <alignment horizontal="center" vertical="center"/>
    </xf>
    <xf numFmtId="0" fontId="20" fillId="0" borderId="0" xfId="0" applyFont="1" applyAlignment="1">
      <alignment vertical="top"/>
    </xf>
    <xf numFmtId="0" fontId="21" fillId="36" borderId="10" xfId="0" applyFont="1" applyFill="1" applyBorder="1" applyAlignment="1">
      <alignment horizontal="center" vertical="center" wrapText="1"/>
    </xf>
    <xf numFmtId="3" fontId="21" fillId="33" borderId="10" xfId="0" applyNumberFormat="1" applyFont="1" applyFill="1" applyBorder="1" applyAlignment="1">
      <alignment horizontal="center" vertical="center" wrapText="1"/>
    </xf>
    <xf numFmtId="3" fontId="21" fillId="34" borderId="10" xfId="0" applyNumberFormat="1" applyFont="1" applyFill="1" applyBorder="1" applyAlignment="1">
      <alignment horizontal="center" vertical="center" wrapText="1"/>
    </xf>
    <xf numFmtId="3" fontId="21" fillId="36" borderId="10" xfId="0" applyNumberFormat="1" applyFont="1" applyFill="1" applyBorder="1" applyAlignment="1">
      <alignment horizontal="center" vertical="center" wrapText="1"/>
    </xf>
    <xf numFmtId="0" fontId="21" fillId="0" borderId="0" xfId="0" applyFont="1" applyAlignment="1">
      <alignment horizontal="left" vertical="center" wrapText="1"/>
    </xf>
    <xf numFmtId="0" fontId="3" fillId="36" borderId="0" xfId="0" applyFont="1" applyFill="1" applyAlignment="1">
      <alignment horizontal="center"/>
    </xf>
    <xf numFmtId="3" fontId="4" fillId="33" borderId="10" xfId="0" applyNumberFormat="1" applyFont="1" applyFill="1" applyBorder="1" applyAlignment="1">
      <alignment horizontal="center" vertical="center" wrapText="1"/>
    </xf>
    <xf numFmtId="3" fontId="25" fillId="36" borderId="10" xfId="0" applyNumberFormat="1" applyFont="1" applyFill="1" applyBorder="1" applyAlignment="1">
      <alignment horizontal="center" vertical="center" wrapText="1"/>
    </xf>
    <xf numFmtId="3" fontId="25" fillId="34" borderId="10" xfId="0" applyNumberFormat="1" applyFont="1" applyFill="1" applyBorder="1" applyAlignment="1">
      <alignment horizontal="center" vertical="center" wrapText="1"/>
    </xf>
    <xf numFmtId="0" fontId="9" fillId="0" borderId="0" xfId="53" applyFont="1">
      <alignment/>
      <protection/>
    </xf>
    <xf numFmtId="0" fontId="8" fillId="0" borderId="0" xfId="53">
      <alignment/>
      <protection/>
    </xf>
    <xf numFmtId="0" fontId="13" fillId="0" borderId="17" xfId="53" applyFont="1" applyBorder="1" applyAlignment="1">
      <alignment horizontal="center" vertical="center" textRotation="90" wrapText="1" shrinkToFit="1"/>
      <protection/>
    </xf>
    <xf numFmtId="0" fontId="26" fillId="0" borderId="0" xfId="53" applyFont="1" applyAlignment="1">
      <alignment horizontal="center" vertical="center" textRotation="90" wrapText="1"/>
      <protection/>
    </xf>
    <xf numFmtId="0" fontId="14" fillId="0" borderId="17" xfId="53" applyFont="1" applyBorder="1" applyAlignment="1">
      <alignment horizontal="center" vertical="center" textRotation="90" wrapText="1"/>
      <protection/>
    </xf>
    <xf numFmtId="0" fontId="15" fillId="0" borderId="10" xfId="53" applyFont="1" applyBorder="1" applyAlignment="1">
      <alignment horizontal="center" vertical="center" wrapText="1" shrinkToFit="1"/>
      <protection/>
    </xf>
    <xf numFmtId="0" fontId="15" fillId="0" borderId="10" xfId="53" applyFont="1" applyBorder="1" applyAlignment="1">
      <alignment horizontal="center" vertical="center" wrapText="1"/>
      <protection/>
    </xf>
    <xf numFmtId="0" fontId="16" fillId="0" borderId="10" xfId="53" applyFont="1" applyBorder="1" applyAlignment="1">
      <alignment horizontal="center" vertical="center"/>
      <protection/>
    </xf>
    <xf numFmtId="0" fontId="15" fillId="0" borderId="10" xfId="53" applyFont="1" applyFill="1" applyBorder="1" applyAlignment="1">
      <alignment horizontal="center" vertical="center" wrapText="1" shrinkToFit="1"/>
      <protection/>
    </xf>
    <xf numFmtId="0" fontId="8" fillId="0" borderId="10" xfId="53" applyBorder="1">
      <alignment/>
      <protection/>
    </xf>
    <xf numFmtId="0" fontId="15" fillId="0" borderId="0" xfId="53" applyFont="1">
      <alignment/>
      <protection/>
    </xf>
    <xf numFmtId="0" fontId="17" fillId="0" borderId="0" xfId="53" applyFont="1" applyAlignment="1">
      <alignment/>
      <protection/>
    </xf>
    <xf numFmtId="0" fontId="27" fillId="0" borderId="0" xfId="0" applyFont="1" applyAlignment="1">
      <alignment/>
    </xf>
    <xf numFmtId="0" fontId="4" fillId="0" borderId="10" xfId="0" applyFont="1" applyFill="1" applyBorder="1" applyAlignment="1">
      <alignment horizontal="center" vertical="center" textRotation="90" wrapText="1"/>
    </xf>
    <xf numFmtId="0" fontId="10" fillId="0" borderId="11" xfId="53" applyFont="1" applyBorder="1" applyAlignment="1">
      <alignment vertical="center"/>
      <protection/>
    </xf>
    <xf numFmtId="0" fontId="10" fillId="0" borderId="0" xfId="53" applyFont="1" applyFill="1" applyAlignment="1">
      <alignment/>
      <protection/>
    </xf>
    <xf numFmtId="0" fontId="4"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5" fillId="38" borderId="10" xfId="53" applyFont="1" applyFill="1" applyBorder="1" applyAlignment="1">
      <alignment horizontal="center" vertical="center" wrapText="1"/>
      <protection/>
    </xf>
    <xf numFmtId="0" fontId="15" fillId="38" borderId="10" xfId="53" applyFont="1" applyFill="1" applyBorder="1" applyAlignment="1">
      <alignment horizontal="center" vertical="center" wrapText="1" shrinkToFit="1"/>
      <protection/>
    </xf>
    <xf numFmtId="0" fontId="15" fillId="0" borderId="0" xfId="53" applyFont="1" applyAlignment="1">
      <alignment horizontal="center"/>
      <protection/>
    </xf>
    <xf numFmtId="0" fontId="8" fillId="0" borderId="0" xfId="53" applyAlignment="1">
      <alignment horizontal="center"/>
      <protection/>
    </xf>
    <xf numFmtId="0" fontId="4" fillId="0" borderId="0" xfId="0" applyFont="1" applyFill="1" applyAlignment="1">
      <alignment/>
    </xf>
    <xf numFmtId="0" fontId="4" fillId="0" borderId="0" xfId="0" applyFont="1" applyFill="1" applyAlignment="1">
      <alignment/>
    </xf>
    <xf numFmtId="3" fontId="4" fillId="0" borderId="10" xfId="0" applyNumberFormat="1" applyFont="1" applyFill="1" applyBorder="1" applyAlignment="1">
      <alignment horizontal="center" vertical="center" wrapText="1"/>
    </xf>
    <xf numFmtId="3" fontId="51" fillId="36" borderId="10" xfId="42" applyNumberFormat="1" applyFill="1" applyBorder="1" applyAlignment="1">
      <alignment horizontal="center" vertical="center" textRotation="90" wrapText="1"/>
    </xf>
    <xf numFmtId="0" fontId="28" fillId="36"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27" fillId="36" borderId="10" xfId="0" applyFont="1" applyFill="1" applyBorder="1" applyAlignment="1">
      <alignment horizontal="center" vertical="center"/>
    </xf>
    <xf numFmtId="0" fontId="2" fillId="0" borderId="10" xfId="0" applyFont="1" applyBorder="1" applyAlignment="1">
      <alignment horizontal="center" vertical="center" wrapText="1"/>
    </xf>
    <xf numFmtId="0" fontId="15" fillId="0" borderId="10" xfId="53" applyNumberFormat="1" applyFont="1" applyBorder="1" applyAlignment="1">
      <alignment horizontal="center" vertical="center" wrapText="1"/>
      <protection/>
    </xf>
    <xf numFmtId="0" fontId="4" fillId="36" borderId="10"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textRotation="90"/>
    </xf>
    <xf numFmtId="0" fontId="27" fillId="36"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4" fillId="36" borderId="10" xfId="0" applyFont="1" applyFill="1" applyBorder="1" applyAlignment="1">
      <alignment horizontal="center" wrapText="1"/>
    </xf>
    <xf numFmtId="0" fontId="4" fillId="0" borderId="10" xfId="0" applyFont="1" applyBorder="1" applyAlignment="1">
      <alignment horizontal="center"/>
    </xf>
    <xf numFmtId="0" fontId="4" fillId="0" borderId="0" xfId="0" applyFont="1" applyBorder="1" applyAlignment="1">
      <alignment horizontal="center"/>
    </xf>
    <xf numFmtId="2" fontId="15" fillId="38" borderId="10" xfId="53" applyNumberFormat="1" applyFont="1" applyFill="1" applyBorder="1" applyAlignment="1">
      <alignment horizontal="center" vertical="center" wrapText="1"/>
      <protection/>
    </xf>
    <xf numFmtId="2" fontId="15" fillId="38" borderId="10" xfId="53" applyNumberFormat="1" applyFont="1" applyFill="1" applyBorder="1" applyAlignment="1">
      <alignment horizontal="center" vertical="center" wrapText="1" shrinkToFit="1"/>
      <protection/>
    </xf>
    <xf numFmtId="2" fontId="4" fillId="34" borderId="10" xfId="0" applyNumberFormat="1" applyFont="1" applyFill="1" applyBorder="1" applyAlignment="1">
      <alignment horizontal="center" vertical="center" wrapText="1"/>
    </xf>
    <xf numFmtId="0" fontId="27" fillId="39" borderId="10" xfId="0" applyFont="1" applyFill="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left" vertical="top"/>
    </xf>
    <xf numFmtId="0" fontId="4" fillId="0" borderId="10" xfId="0" applyFont="1" applyFill="1" applyBorder="1" applyAlignment="1">
      <alignment horizontal="center" vertical="center" textRotation="90"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44" fontId="4" fillId="0" borderId="0" xfId="43" applyFont="1" applyBorder="1" applyAlignment="1">
      <alignment horizontal="right" vertical="center" wrapText="1"/>
    </xf>
    <xf numFmtId="0" fontId="4" fillId="0" borderId="0" xfId="0" applyFont="1" applyAlignment="1">
      <alignment horizontal="left" vertical="center"/>
    </xf>
    <xf numFmtId="0" fontId="4" fillId="0" borderId="22"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36" borderId="1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right"/>
    </xf>
    <xf numFmtId="0" fontId="6"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1" xfId="0" applyFont="1" applyBorder="1" applyAlignment="1">
      <alignment horizontal="center"/>
    </xf>
    <xf numFmtId="0" fontId="4" fillId="36" borderId="22"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6" fillId="0" borderId="0" xfId="0" applyFont="1" applyAlignment="1">
      <alignment horizontal="center" vertical="center"/>
    </xf>
    <xf numFmtId="0" fontId="4" fillId="36" borderId="12"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25" fillId="36" borderId="22" xfId="0" applyFont="1" applyFill="1" applyBorder="1" applyAlignment="1">
      <alignment horizontal="center" vertical="center" textRotation="90" wrapText="1"/>
    </xf>
    <xf numFmtId="0" fontId="25" fillId="36" borderId="17" xfId="0" applyFont="1" applyFill="1" applyBorder="1" applyAlignment="1">
      <alignment horizontal="center" vertical="center" textRotation="90" wrapText="1"/>
    </xf>
    <xf numFmtId="0" fontId="4" fillId="36" borderId="10" xfId="0" applyFont="1" applyFill="1" applyBorder="1" applyAlignment="1">
      <alignment horizontal="center" vertical="center" textRotation="90" wrapText="1"/>
    </xf>
    <xf numFmtId="0" fontId="4" fillId="0" borderId="0" xfId="0" applyFont="1" applyBorder="1" applyAlignment="1">
      <alignment horizontal="right" vertical="center"/>
    </xf>
    <xf numFmtId="0" fontId="6" fillId="0" borderId="0" xfId="0" applyFont="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center" vertical="center" wrapText="1" shrinkToFit="1"/>
    </xf>
    <xf numFmtId="0" fontId="4" fillId="0" borderId="11" xfId="0" applyFont="1" applyBorder="1" applyAlignment="1">
      <alignment horizontal="center" vertical="center"/>
    </xf>
    <xf numFmtId="0" fontId="4" fillId="36" borderId="22"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6" fillId="0" borderId="0" xfId="0" applyFont="1" applyAlignment="1">
      <alignment horizontal="center" vertical="center"/>
    </xf>
    <xf numFmtId="0" fontId="4" fillId="36" borderId="12"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4" fillId="0" borderId="11" xfId="0" applyFont="1" applyBorder="1" applyAlignment="1">
      <alignment horizontal="right" vertical="center"/>
    </xf>
    <xf numFmtId="0" fontId="4" fillId="36" borderId="0" xfId="0" applyFont="1" applyFill="1" applyBorder="1" applyAlignment="1">
      <alignment horizontal="right" vertical="center"/>
    </xf>
    <xf numFmtId="0" fontId="6" fillId="36" borderId="0" xfId="0" applyFont="1" applyFill="1" applyBorder="1" applyAlignment="1">
      <alignment horizontal="center" vertical="center" wrapText="1"/>
    </xf>
    <xf numFmtId="0" fontId="4" fillId="36"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right" vertical="center" wrapText="1"/>
    </xf>
    <xf numFmtId="0" fontId="4" fillId="0" borderId="11" xfId="0" applyFont="1" applyBorder="1" applyAlignment="1">
      <alignment horizontal="right" vertical="center"/>
    </xf>
    <xf numFmtId="0" fontId="4" fillId="36" borderId="23" xfId="0" applyFont="1" applyFill="1" applyBorder="1" applyAlignment="1">
      <alignment horizontal="center" vertical="center" textRotation="90" wrapText="1"/>
    </xf>
    <xf numFmtId="0" fontId="3" fillId="0" borderId="0" xfId="53" applyFont="1" applyAlignment="1">
      <alignment horizontal="center"/>
      <protection/>
    </xf>
    <xf numFmtId="0" fontId="13" fillId="0" borderId="0" xfId="53" applyFont="1" applyAlignment="1">
      <alignment horizontal="center"/>
      <protection/>
    </xf>
    <xf numFmtId="0" fontId="13" fillId="0" borderId="22" xfId="53" applyFont="1" applyBorder="1" applyAlignment="1">
      <alignment horizontal="center" vertical="center" wrapText="1" shrinkToFit="1"/>
      <protection/>
    </xf>
    <xf numFmtId="0" fontId="13" fillId="0" borderId="17" xfId="53" applyFont="1" applyBorder="1" applyAlignment="1">
      <alignment horizontal="center" vertical="center" wrapText="1" shrinkToFit="1"/>
      <protection/>
    </xf>
    <xf numFmtId="0" fontId="13" fillId="0" borderId="12" xfId="53" applyFont="1" applyBorder="1" applyAlignment="1">
      <alignment horizontal="center" vertical="center" wrapText="1" shrinkToFit="1"/>
      <protection/>
    </xf>
    <xf numFmtId="0" fontId="13" fillId="0" borderId="24" xfId="53" applyFont="1" applyBorder="1" applyAlignment="1">
      <alignment horizontal="center" vertical="center" wrapText="1" shrinkToFit="1"/>
      <protection/>
    </xf>
    <xf numFmtId="0" fontId="13" fillId="0" borderId="25" xfId="53" applyFont="1" applyBorder="1" applyAlignment="1">
      <alignment horizontal="center" vertical="center" wrapText="1" shrinkToFit="1"/>
      <protection/>
    </xf>
    <xf numFmtId="0" fontId="11" fillId="0" borderId="0" xfId="53" applyFont="1" applyAlignment="1">
      <alignment horizontal="center"/>
      <protection/>
    </xf>
    <xf numFmtId="0" fontId="11" fillId="0" borderId="0" xfId="53" applyFont="1" applyAlignment="1">
      <alignment horizontal="center" vertical="center" wrapText="1" shrinkToFit="1"/>
      <protection/>
    </xf>
    <xf numFmtId="0" fontId="10" fillId="0" borderId="11" xfId="53" applyFont="1" applyBorder="1" applyAlignment="1">
      <alignment horizontal="center" vertical="center"/>
      <protection/>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right" vertical="center" wrapText="1"/>
    </xf>
    <xf numFmtId="0" fontId="4" fillId="0" borderId="0" xfId="0" applyFont="1" applyFill="1" applyAlignment="1">
      <alignment horizontal="left" wrapText="1"/>
    </xf>
    <xf numFmtId="0" fontId="4" fillId="0" borderId="11" xfId="0" applyFont="1" applyBorder="1" applyAlignment="1">
      <alignment horizontal="right" vertical="center" wrapText="1"/>
    </xf>
    <xf numFmtId="0" fontId="3" fillId="0" borderId="10" xfId="0" applyFont="1" applyFill="1" applyBorder="1" applyAlignment="1">
      <alignment horizontal="center" vertical="center" textRotation="90" wrapText="1"/>
    </xf>
    <xf numFmtId="0" fontId="3" fillId="0" borderId="22" xfId="0" applyFont="1" applyFill="1" applyBorder="1" applyAlignment="1">
      <alignment horizontal="center" vertical="center" textRotation="90" wrapText="1"/>
    </xf>
    <xf numFmtId="0" fontId="3" fillId="0" borderId="17"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0" fontId="4" fillId="36" borderId="23" xfId="0" applyFont="1" applyFill="1" applyBorder="1" applyAlignment="1">
      <alignment horizontal="center" vertical="center" textRotation="90" wrapText="1"/>
    </xf>
    <xf numFmtId="0" fontId="4" fillId="0" borderId="0" xfId="0" applyFont="1" applyBorder="1" applyAlignment="1">
      <alignment horizontal="right" vertical="center" wrapText="1"/>
    </xf>
    <xf numFmtId="0" fontId="4" fillId="36" borderId="12" xfId="0" applyFont="1" applyFill="1" applyBorder="1" applyAlignment="1">
      <alignment horizontal="center" vertical="center" textRotation="90" wrapText="1"/>
    </xf>
    <xf numFmtId="0" fontId="3" fillId="0" borderId="0" xfId="0" applyFont="1" applyAlignment="1">
      <alignment horizontal="left" vertical="center" wrapText="1"/>
    </xf>
    <xf numFmtId="0" fontId="4" fillId="0" borderId="17" xfId="0" applyFont="1" applyBorder="1" applyAlignment="1">
      <alignment horizontal="right"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right" vertical="center" wrapText="1"/>
    </xf>
    <xf numFmtId="0" fontId="4" fillId="0" borderId="11" xfId="0" applyFont="1" applyFill="1" applyBorder="1" applyAlignment="1">
      <alignment horizontal="right" vertical="center" wrapText="1"/>
    </xf>
    <xf numFmtId="0" fontId="3" fillId="36" borderId="0" xfId="42" applyFont="1" applyFill="1" applyAlignment="1">
      <alignment horizontal="left" vertical="center" wrapText="1"/>
    </xf>
    <xf numFmtId="0" fontId="24" fillId="0" borderId="0" xfId="0" applyFont="1" applyAlignment="1">
      <alignment horizontal="center" vertical="center" wrapText="1"/>
    </xf>
    <xf numFmtId="0" fontId="4" fillId="0" borderId="0" xfId="0" applyFont="1" applyBorder="1" applyAlignment="1">
      <alignment horizontal="right" vertical="center"/>
    </xf>
    <xf numFmtId="0" fontId="4" fillId="36" borderId="0" xfId="0" applyFont="1" applyFill="1" applyAlignment="1">
      <alignment horizontal="left"/>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3" fillId="36" borderId="1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7" fillId="0" borderId="0" xfId="0" applyFont="1" applyAlignment="1">
      <alignment horizontal="center" vertical="center" wrapText="1"/>
    </xf>
    <xf numFmtId="0" fontId="6" fillId="0" borderId="0" xfId="0" applyFont="1" applyBorder="1" applyAlignment="1">
      <alignment horizontal="center" vertical="top" wrapText="1"/>
    </xf>
    <xf numFmtId="0" fontId="4" fillId="0" borderId="11" xfId="0" applyFont="1" applyBorder="1" applyAlignment="1">
      <alignment horizontal="right" vertical="top" wrapText="1"/>
    </xf>
    <xf numFmtId="0" fontId="4" fillId="0" borderId="0" xfId="0" applyFont="1" applyAlignment="1">
      <alignment horizontal="center" vertical="center"/>
    </xf>
    <xf numFmtId="0" fontId="4" fillId="0" borderId="0" xfId="0" applyFont="1" applyBorder="1" applyAlignment="1">
      <alignment horizontal="left" vertical="center" wrapText="1"/>
    </xf>
    <xf numFmtId="2" fontId="4" fillId="0" borderId="0" xfId="0" applyNumberFormat="1" applyFont="1" applyAlignment="1">
      <alignment horizontal="left" vertical="center" wrapText="1"/>
    </xf>
    <xf numFmtId="0" fontId="4" fillId="36" borderId="0" xfId="0" applyFont="1" applyFill="1" applyAlignment="1">
      <alignment horizontal="right" vertical="center"/>
    </xf>
    <xf numFmtId="0" fontId="4" fillId="36" borderId="11" xfId="0" applyFont="1" applyFill="1" applyBorder="1" applyAlignment="1">
      <alignment horizontal="right" vertical="center" wrapText="1"/>
    </xf>
    <xf numFmtId="0" fontId="4" fillId="0" borderId="0" xfId="0" applyFont="1" applyAlignment="1">
      <alignment vertical="top" wrapText="1"/>
    </xf>
    <xf numFmtId="0" fontId="27" fillId="0" borderId="0" xfId="0" applyFont="1" applyAlignment="1">
      <alignment horizontal="left"/>
    </xf>
    <xf numFmtId="0" fontId="21" fillId="0" borderId="0" xfId="0" applyFont="1" applyAlignment="1">
      <alignment horizontal="left" vertical="center" wrapText="1"/>
    </xf>
    <xf numFmtId="0" fontId="21" fillId="36" borderId="10" xfId="0" applyFont="1" applyFill="1" applyBorder="1" applyAlignment="1">
      <alignment horizontal="center" vertical="center" textRotation="90" wrapText="1"/>
    </xf>
    <xf numFmtId="0" fontId="21" fillId="36" borderId="10" xfId="0" applyFont="1" applyFill="1" applyBorder="1" applyAlignment="1">
      <alignment horizontal="center" vertical="center" wrapText="1"/>
    </xf>
    <xf numFmtId="0" fontId="21" fillId="0" borderId="10" xfId="0" applyFont="1" applyBorder="1" applyAlignment="1">
      <alignment horizontal="center" vertical="center" textRotation="90" wrapText="1"/>
    </xf>
    <xf numFmtId="0" fontId="21" fillId="0" borderId="0" xfId="0" applyFont="1" applyAlignment="1">
      <alignment horizontal="right" vertical="center" wrapText="1"/>
    </xf>
    <xf numFmtId="0" fontId="22" fillId="0" borderId="0" xfId="0" applyFont="1" applyAlignment="1">
      <alignment horizontal="center" vertical="center" wrapText="1"/>
    </xf>
    <xf numFmtId="0" fontId="22" fillId="0" borderId="0" xfId="0" applyFont="1" applyBorder="1" applyAlignment="1">
      <alignment horizontal="center" vertical="center" wrapText="1"/>
    </xf>
    <xf numFmtId="0" fontId="27" fillId="0" borderId="0" xfId="0" applyFont="1" applyAlignment="1">
      <alignment horizontal="left" vertical="center"/>
    </xf>
    <xf numFmtId="0" fontId="4" fillId="0" borderId="0" xfId="0" applyFont="1" applyAlignment="1">
      <alignment horizontal="center" vertical="top" wrapText="1"/>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styles" Target="styles.xml" /><Relationship Id="rId113" Type="http://schemas.openxmlformats.org/officeDocument/2006/relationships/sharedStrings" Target="sharedStrings.xml" /><Relationship Id="rId1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hyperlink" Target="file://E:\pages\GetAct.aspx?lact_id=2111824" TargetMode="External" /><Relationship Id="rId2"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tuit.uz/"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file://E:\pages\GetAct.aspx?lact_id=2111824"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sheetPr>
    <tabColor theme="0"/>
  </sheetPr>
  <dimension ref="A1:Z22"/>
  <sheetViews>
    <sheetView view="pageBreakPreview" zoomScaleSheetLayoutView="100" zoomScalePageLayoutView="0" workbookViewId="0" topLeftCell="A1">
      <selection activeCell="X9" sqref="S9:X9"/>
    </sheetView>
  </sheetViews>
  <sheetFormatPr defaultColWidth="9.140625" defaultRowHeight="15"/>
  <cols>
    <col min="1" max="1" width="5.00390625" style="1" customWidth="1"/>
    <col min="2" max="2" width="8.7109375" style="1" customWidth="1"/>
    <col min="3" max="3" width="6.57421875" style="1" customWidth="1"/>
    <col min="4" max="4" width="7.140625" style="1" customWidth="1"/>
    <col min="5" max="5" width="5.421875" style="1" customWidth="1"/>
    <col min="6" max="6" width="5.140625" style="1" customWidth="1"/>
    <col min="7" max="8" width="6.7109375" style="1" customWidth="1"/>
    <col min="9" max="9" width="6.28125" style="1" customWidth="1"/>
    <col min="10" max="10" width="6.7109375" style="1" customWidth="1"/>
    <col min="11" max="11" width="7.00390625" style="1" customWidth="1"/>
    <col min="12" max="12" width="6.00390625" style="1" customWidth="1"/>
    <col min="13" max="13" width="9.00390625" style="1" customWidth="1"/>
    <col min="14" max="14" width="5.28125" style="1" customWidth="1"/>
    <col min="15" max="15" width="8.8515625" style="1" customWidth="1"/>
    <col min="16" max="16" width="9.28125" style="1" customWidth="1"/>
    <col min="17" max="24" width="6.00390625" style="1" customWidth="1"/>
    <col min="25" max="25" width="9.28125" style="1" bestFit="1" customWidth="1"/>
    <col min="26" max="26" width="7.421875" style="1" customWidth="1"/>
    <col min="27" max="16384" width="9.140625" style="1" customWidth="1"/>
  </cols>
  <sheetData>
    <row r="1" spans="25:26" ht="15.75">
      <c r="Y1" s="215" t="s">
        <v>724</v>
      </c>
      <c r="Z1" s="215"/>
    </row>
    <row r="2" spans="1:26" ht="51" customHeight="1">
      <c r="A2" s="214" t="s">
        <v>593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row>
    <row r="3" spans="1:26" ht="15.75">
      <c r="A3" s="216" t="s">
        <v>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row>
    <row r="4" spans="1:26" ht="22.5" customHeight="1">
      <c r="A4" s="218" t="s">
        <v>676</v>
      </c>
      <c r="B4" s="218" t="s">
        <v>698</v>
      </c>
      <c r="C4" s="218" t="s">
        <v>723</v>
      </c>
      <c r="D4" s="218"/>
      <c r="E4" s="217" t="s">
        <v>722</v>
      </c>
      <c r="F4" s="217" t="s">
        <v>721</v>
      </c>
      <c r="G4" s="217" t="s">
        <v>720</v>
      </c>
      <c r="H4" s="217" t="s">
        <v>719</v>
      </c>
      <c r="I4" s="217" t="s">
        <v>718</v>
      </c>
      <c r="J4" s="217" t="s">
        <v>717</v>
      </c>
      <c r="K4" s="218" t="s">
        <v>716</v>
      </c>
      <c r="L4" s="218"/>
      <c r="M4" s="218"/>
      <c r="N4" s="218"/>
      <c r="O4" s="218"/>
      <c r="P4" s="217" t="s">
        <v>715</v>
      </c>
      <c r="Q4" s="218" t="s">
        <v>714</v>
      </c>
      <c r="R4" s="218"/>
      <c r="S4" s="218"/>
      <c r="T4" s="218"/>
      <c r="U4" s="218"/>
      <c r="V4" s="218"/>
      <c r="W4" s="219" t="s">
        <v>713</v>
      </c>
      <c r="X4" s="220"/>
      <c r="Y4" s="217" t="s">
        <v>712</v>
      </c>
      <c r="Z4" s="217" t="s">
        <v>711</v>
      </c>
    </row>
    <row r="5" spans="1:26" ht="31.5">
      <c r="A5" s="218"/>
      <c r="B5" s="218"/>
      <c r="C5" s="218"/>
      <c r="D5" s="218"/>
      <c r="E5" s="217"/>
      <c r="F5" s="217"/>
      <c r="G5" s="217"/>
      <c r="H5" s="217"/>
      <c r="I5" s="217"/>
      <c r="J5" s="217"/>
      <c r="K5" s="218" t="s">
        <v>710</v>
      </c>
      <c r="L5" s="218"/>
      <c r="M5" s="218"/>
      <c r="N5" s="218"/>
      <c r="O5" s="3" t="s">
        <v>709</v>
      </c>
      <c r="P5" s="217"/>
      <c r="Q5" s="218"/>
      <c r="R5" s="218"/>
      <c r="S5" s="218"/>
      <c r="T5" s="218"/>
      <c r="U5" s="218"/>
      <c r="V5" s="218"/>
      <c r="W5" s="221"/>
      <c r="X5" s="222"/>
      <c r="Y5" s="217"/>
      <c r="Z5" s="217"/>
    </row>
    <row r="6" spans="1:26" ht="139.5" customHeight="1">
      <c r="A6" s="218"/>
      <c r="B6" s="218"/>
      <c r="C6" s="2" t="s">
        <v>677</v>
      </c>
      <c r="D6" s="2" t="s">
        <v>708</v>
      </c>
      <c r="E6" s="217"/>
      <c r="F6" s="217"/>
      <c r="G6" s="217"/>
      <c r="H6" s="217"/>
      <c r="I6" s="217"/>
      <c r="J6" s="217"/>
      <c r="K6" s="2" t="s">
        <v>677</v>
      </c>
      <c r="L6" s="2" t="s">
        <v>707</v>
      </c>
      <c r="M6" s="183" t="s">
        <v>706</v>
      </c>
      <c r="N6" s="2" t="s">
        <v>705</v>
      </c>
      <c r="O6" s="2" t="s">
        <v>677</v>
      </c>
      <c r="P6" s="217"/>
      <c r="Q6" s="2" t="s">
        <v>704</v>
      </c>
      <c r="R6" s="2" t="s">
        <v>703</v>
      </c>
      <c r="S6" s="2" t="s">
        <v>702</v>
      </c>
      <c r="T6" s="2" t="s">
        <v>701</v>
      </c>
      <c r="U6" s="2" t="s">
        <v>700</v>
      </c>
      <c r="V6" s="2" t="s">
        <v>699</v>
      </c>
      <c r="W6" s="2" t="s">
        <v>700</v>
      </c>
      <c r="X6" s="2" t="s">
        <v>699</v>
      </c>
      <c r="Y6" s="217"/>
      <c r="Z6" s="217"/>
    </row>
    <row r="7" spans="1:26" ht="15.7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row>
    <row r="8" spans="1:26" ht="15.75">
      <c r="A8" s="3">
        <v>50</v>
      </c>
      <c r="B8" s="3" t="s">
        <v>32</v>
      </c>
      <c r="C8" s="12">
        <v>4</v>
      </c>
      <c r="D8" s="12">
        <v>0</v>
      </c>
      <c r="E8" s="12">
        <v>6</v>
      </c>
      <c r="F8" s="12">
        <v>28</v>
      </c>
      <c r="G8" s="200">
        <v>415</v>
      </c>
      <c r="H8" s="12">
        <v>8</v>
      </c>
      <c r="I8" s="12">
        <v>9</v>
      </c>
      <c r="J8" s="13">
        <f>K8+O8</f>
        <v>5733</v>
      </c>
      <c r="K8" s="11">
        <f>SUM(L8:N8)</f>
        <v>5434</v>
      </c>
      <c r="L8" s="12">
        <v>5279</v>
      </c>
      <c r="M8" s="12">
        <v>4</v>
      </c>
      <c r="N8" s="12">
        <v>151</v>
      </c>
      <c r="O8" s="12">
        <v>299</v>
      </c>
      <c r="P8" s="11">
        <f>J8/Q8</f>
        <v>13.814457831325301</v>
      </c>
      <c r="Q8" s="11">
        <f>SUM(R8:V8)</f>
        <v>415</v>
      </c>
      <c r="R8" s="12">
        <v>0</v>
      </c>
      <c r="S8" s="12">
        <v>379</v>
      </c>
      <c r="T8" s="12">
        <v>13</v>
      </c>
      <c r="U8" s="12">
        <v>21</v>
      </c>
      <c r="V8" s="12">
        <v>2</v>
      </c>
      <c r="W8" s="12">
        <v>114</v>
      </c>
      <c r="X8" s="12">
        <v>196</v>
      </c>
      <c r="Y8" s="12">
        <v>0</v>
      </c>
      <c r="Z8" s="11">
        <f>Y8/G8*100</f>
        <v>0</v>
      </c>
    </row>
    <row r="9" spans="10:26" s="7" customFormat="1" ht="15.75">
      <c r="J9" s="7" t="s">
        <v>684</v>
      </c>
      <c r="K9" s="7" t="s">
        <v>684</v>
      </c>
      <c r="Q9" s="7" t="s">
        <v>684</v>
      </c>
      <c r="S9" s="7">
        <v>379</v>
      </c>
      <c r="T9" s="7">
        <f>T8*0.75</f>
        <v>9.75</v>
      </c>
      <c r="U9" s="7">
        <f>U8*0.5</f>
        <v>10.5</v>
      </c>
      <c r="V9" s="7">
        <v>0.5</v>
      </c>
      <c r="W9" s="7">
        <f>W8*0.5</f>
        <v>57</v>
      </c>
      <c r="X9" s="7">
        <f>X8*0.25</f>
        <v>49</v>
      </c>
      <c r="Z9" s="7" t="s">
        <v>684</v>
      </c>
    </row>
    <row r="10" spans="2:22" s="10" customFormat="1" ht="21.75" customHeight="1">
      <c r="B10" s="227" t="s">
        <v>994</v>
      </c>
      <c r="C10" s="227"/>
      <c r="D10" s="227"/>
      <c r="E10" s="227"/>
      <c r="J10" s="225" t="s">
        <v>989</v>
      </c>
      <c r="K10" s="226"/>
      <c r="L10" s="226"/>
      <c r="P10" s="225" t="s">
        <v>990</v>
      </c>
      <c r="Q10" s="226"/>
      <c r="R10" s="226"/>
      <c r="S10" s="226"/>
      <c r="T10" s="226"/>
      <c r="U10" s="226"/>
      <c r="V10" s="226"/>
    </row>
    <row r="11" spans="1:26" s="7" customFormat="1" ht="71.25" customHeight="1">
      <c r="A11" s="224" t="s">
        <v>697</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row>
    <row r="12" spans="1:26" s="7" customFormat="1" ht="53.25" customHeight="1">
      <c r="A12" s="224" t="s">
        <v>696</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row>
    <row r="13" spans="1:26" ht="15.75">
      <c r="A13" s="223" t="s">
        <v>685</v>
      </c>
      <c r="B13" s="223"/>
      <c r="C13" s="223" t="s">
        <v>695</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row>
    <row r="14" spans="1:3" ht="15.75">
      <c r="A14" s="1" t="s">
        <v>684</v>
      </c>
      <c r="C14" s="1" t="s">
        <v>694</v>
      </c>
    </row>
    <row r="15" spans="1:3" ht="15.75">
      <c r="A15" s="1" t="s">
        <v>684</v>
      </c>
      <c r="C15" s="1" t="s">
        <v>693</v>
      </c>
    </row>
    <row r="16" spans="1:3" ht="15.75">
      <c r="A16" s="1" t="s">
        <v>684</v>
      </c>
      <c r="C16" s="1" t="s">
        <v>693</v>
      </c>
    </row>
    <row r="17" spans="1:3" ht="15.75">
      <c r="A17" s="1" t="s">
        <v>684</v>
      </c>
      <c r="C17" s="1" t="s">
        <v>143</v>
      </c>
    </row>
    <row r="18" spans="1:3" ht="15.75">
      <c r="A18" s="1" t="s">
        <v>692</v>
      </c>
      <c r="C18" s="1" t="s">
        <v>691</v>
      </c>
    </row>
    <row r="19" ht="15.75">
      <c r="C19" s="1" t="s">
        <v>690</v>
      </c>
    </row>
    <row r="20" spans="1:26" ht="15.75" customHeight="1">
      <c r="A20" s="1" t="s">
        <v>689</v>
      </c>
      <c r="C20" s="228" t="s">
        <v>688</v>
      </c>
      <c r="D20" s="228"/>
      <c r="E20" s="228"/>
      <c r="F20" s="228"/>
      <c r="G20" s="228"/>
      <c r="H20" s="228"/>
      <c r="I20" s="228"/>
      <c r="J20" s="228"/>
      <c r="K20" s="228"/>
      <c r="L20" s="228"/>
      <c r="M20" s="228"/>
      <c r="N20" s="228"/>
      <c r="O20" s="228"/>
      <c r="P20" s="228"/>
      <c r="Q20" s="228"/>
      <c r="R20" s="228"/>
      <c r="S20" s="228"/>
      <c r="T20" s="228"/>
      <c r="U20" s="228"/>
      <c r="V20" s="228"/>
      <c r="W20" s="228"/>
      <c r="X20" s="228"/>
      <c r="Y20" s="228"/>
      <c r="Z20" s="228"/>
    </row>
    <row r="21" spans="1:26" ht="20.25" customHeight="1">
      <c r="A21" s="224" t="s">
        <v>687</v>
      </c>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row>
    <row r="22" spans="1:20" ht="17.25" customHeight="1">
      <c r="A22" s="223" t="s">
        <v>19</v>
      </c>
      <c r="B22" s="223"/>
      <c r="C22" s="223"/>
      <c r="D22" s="223"/>
      <c r="E22" s="223"/>
      <c r="F22" s="223"/>
      <c r="G22" s="223"/>
      <c r="H22" s="223"/>
      <c r="I22" s="223"/>
      <c r="J22" s="223"/>
      <c r="K22" s="223"/>
      <c r="L22" s="223"/>
      <c r="M22" s="223"/>
      <c r="N22" s="223"/>
      <c r="O22" s="223"/>
      <c r="P22" s="223"/>
      <c r="Q22" s="223"/>
      <c r="R22" s="223"/>
      <c r="S22" s="223"/>
      <c r="T22" s="223"/>
    </row>
  </sheetData>
  <sheetProtection/>
  <mergeCells count="29">
    <mergeCell ref="A22:T22"/>
    <mergeCell ref="C20:Z20"/>
    <mergeCell ref="A11:Z11"/>
    <mergeCell ref="A21:Z21"/>
    <mergeCell ref="A13:B13"/>
    <mergeCell ref="C13:Z13"/>
    <mergeCell ref="E4:E6"/>
    <mergeCell ref="A12:Z12"/>
    <mergeCell ref="P4:P6"/>
    <mergeCell ref="Q4:V5"/>
    <mergeCell ref="A4:A6"/>
    <mergeCell ref="B4:B6"/>
    <mergeCell ref="C4:D5"/>
    <mergeCell ref="J10:L10"/>
    <mergeCell ref="P10:V10"/>
    <mergeCell ref="B10:E10"/>
    <mergeCell ref="A2:Z2"/>
    <mergeCell ref="Y1:Z1"/>
    <mergeCell ref="A3:Z3"/>
    <mergeCell ref="Y4:Y6"/>
    <mergeCell ref="Z4:Z6"/>
    <mergeCell ref="K5:N5"/>
    <mergeCell ref="H4:H6"/>
    <mergeCell ref="I4:I6"/>
    <mergeCell ref="J4:J6"/>
    <mergeCell ref="K4:O4"/>
    <mergeCell ref="F4:F6"/>
    <mergeCell ref="G4:G6"/>
    <mergeCell ref="W4:X5"/>
  </mergeCells>
  <printOptions/>
  <pageMargins left="0.7" right="0.7" top="0.75" bottom="0.75" header="0.3" footer="0.3"/>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theme="0"/>
  </sheetPr>
  <dimension ref="A1:W13"/>
  <sheetViews>
    <sheetView view="pageBreakPreview" zoomScaleSheetLayoutView="100" zoomScalePageLayoutView="0" workbookViewId="0" topLeftCell="A1">
      <selection activeCell="J5" sqref="J5"/>
    </sheetView>
  </sheetViews>
  <sheetFormatPr defaultColWidth="9.140625" defaultRowHeight="15"/>
  <cols>
    <col min="1" max="3" width="9.140625" style="1" customWidth="1"/>
    <col min="4" max="4" width="10.421875" style="1" customWidth="1"/>
    <col min="5" max="16384" width="9.140625" style="1" customWidth="1"/>
  </cols>
  <sheetData>
    <row r="1" ht="15.75">
      <c r="N1" s="54" t="s">
        <v>843</v>
      </c>
    </row>
    <row r="2" spans="1:14" ht="30" customHeight="1">
      <c r="A2" s="214" t="s">
        <v>951</v>
      </c>
      <c r="B2" s="214"/>
      <c r="C2" s="214"/>
      <c r="D2" s="214"/>
      <c r="E2" s="214"/>
      <c r="F2" s="214"/>
      <c r="G2" s="214"/>
      <c r="H2" s="214"/>
      <c r="I2" s="214"/>
      <c r="J2" s="214"/>
      <c r="K2" s="214"/>
      <c r="L2" s="214"/>
      <c r="M2" s="214"/>
      <c r="N2" s="214"/>
    </row>
    <row r="3" spans="1:14" ht="15" customHeight="1">
      <c r="A3" s="239" t="s">
        <v>5</v>
      </c>
      <c r="B3" s="239"/>
      <c r="C3" s="239"/>
      <c r="D3" s="239"/>
      <c r="E3" s="239"/>
      <c r="F3" s="239"/>
      <c r="G3" s="239"/>
      <c r="H3" s="239"/>
      <c r="I3" s="239"/>
      <c r="J3" s="239"/>
      <c r="K3" s="239"/>
      <c r="L3" s="239"/>
      <c r="M3" s="239"/>
      <c r="N3" s="239"/>
    </row>
    <row r="4" spans="1:15" ht="39" customHeight="1">
      <c r="A4" s="241" t="s">
        <v>676</v>
      </c>
      <c r="B4" s="241" t="s">
        <v>698</v>
      </c>
      <c r="C4" s="241" t="s">
        <v>707</v>
      </c>
      <c r="D4" s="241"/>
      <c r="E4" s="241"/>
      <c r="F4" s="271" t="s">
        <v>844</v>
      </c>
      <c r="G4" s="263" t="s">
        <v>708</v>
      </c>
      <c r="H4" s="241" t="s">
        <v>845</v>
      </c>
      <c r="I4" s="241"/>
      <c r="J4" s="241"/>
      <c r="K4" s="241" t="s">
        <v>846</v>
      </c>
      <c r="L4" s="241"/>
      <c r="M4" s="263" t="s">
        <v>847</v>
      </c>
      <c r="N4" s="271" t="s">
        <v>708</v>
      </c>
      <c r="O4" s="50"/>
    </row>
    <row r="5" spans="1:15" ht="102" customHeight="1">
      <c r="A5" s="241"/>
      <c r="B5" s="241"/>
      <c r="C5" s="23" t="s">
        <v>762</v>
      </c>
      <c r="D5" s="23" t="s">
        <v>848</v>
      </c>
      <c r="E5" s="23" t="s">
        <v>708</v>
      </c>
      <c r="F5" s="271"/>
      <c r="G5" s="264"/>
      <c r="H5" s="46" t="s">
        <v>772</v>
      </c>
      <c r="I5" s="46" t="s">
        <v>773</v>
      </c>
      <c r="J5" s="46" t="s">
        <v>849</v>
      </c>
      <c r="K5" s="46" t="s">
        <v>850</v>
      </c>
      <c r="L5" s="46" t="s">
        <v>851</v>
      </c>
      <c r="M5" s="264"/>
      <c r="N5" s="271"/>
      <c r="O5" s="50"/>
    </row>
    <row r="6" spans="1:15" ht="15.75">
      <c r="A6" s="3">
        <v>1</v>
      </c>
      <c r="B6" s="3">
        <v>2</v>
      </c>
      <c r="C6" s="23">
        <v>3</v>
      </c>
      <c r="D6" s="3">
        <v>4</v>
      </c>
      <c r="E6" s="23">
        <v>5</v>
      </c>
      <c r="F6" s="23">
        <v>6</v>
      </c>
      <c r="G6" s="23">
        <v>7</v>
      </c>
      <c r="H6" s="23">
        <v>8</v>
      </c>
      <c r="I6" s="23">
        <v>9</v>
      </c>
      <c r="J6" s="3">
        <v>10</v>
      </c>
      <c r="K6" s="23">
        <v>11</v>
      </c>
      <c r="L6" s="23">
        <v>12</v>
      </c>
      <c r="M6" s="3">
        <v>13</v>
      </c>
      <c r="N6" s="23">
        <v>14</v>
      </c>
      <c r="O6" s="50"/>
    </row>
    <row r="7" spans="1:15" ht="21.75" customHeight="1">
      <c r="A7" s="47">
        <f>1!A8</f>
        <v>50</v>
      </c>
      <c r="B7" s="47" t="str">
        <f>1!B8</f>
        <v>ТАТУ</v>
      </c>
      <c r="C7" s="3">
        <v>145</v>
      </c>
      <c r="D7" s="18">
        <f>F7+H7+I7+J7+K7+L7+N7+M7</f>
        <v>149</v>
      </c>
      <c r="E7" s="3">
        <v>27</v>
      </c>
      <c r="F7" s="23">
        <v>0</v>
      </c>
      <c r="G7" s="23">
        <v>0</v>
      </c>
      <c r="H7" s="3">
        <v>109</v>
      </c>
      <c r="I7" s="3">
        <v>34</v>
      </c>
      <c r="J7" s="3">
        <v>0</v>
      </c>
      <c r="K7" s="3">
        <v>0</v>
      </c>
      <c r="L7" s="3">
        <v>0</v>
      </c>
      <c r="M7" s="3">
        <v>5</v>
      </c>
      <c r="N7" s="3">
        <v>1</v>
      </c>
      <c r="O7" s="50"/>
    </row>
    <row r="8" spans="1:15" ht="21" customHeight="1">
      <c r="A8" s="55" t="s">
        <v>684</v>
      </c>
      <c r="B8" s="55" t="s">
        <v>684</v>
      </c>
      <c r="C8" s="55"/>
      <c r="D8" s="56" t="s">
        <v>684</v>
      </c>
      <c r="E8" s="55"/>
      <c r="F8" s="55"/>
      <c r="G8" s="55"/>
      <c r="H8" s="55"/>
      <c r="I8" s="55"/>
      <c r="J8" s="55"/>
      <c r="K8" s="55"/>
      <c r="L8" s="55"/>
      <c r="M8" s="55" t="s">
        <v>778</v>
      </c>
      <c r="N8" s="55"/>
      <c r="O8" s="50"/>
    </row>
    <row r="9" spans="1:23" s="8" customFormat="1" ht="35.25" customHeight="1">
      <c r="A9" s="50" t="s">
        <v>685</v>
      </c>
      <c r="B9" s="224" t="s">
        <v>742</v>
      </c>
      <c r="C9" s="224"/>
      <c r="D9" s="224"/>
      <c r="E9" s="224"/>
      <c r="F9" s="224"/>
      <c r="G9" s="224"/>
      <c r="H9" s="224"/>
      <c r="I9" s="224"/>
      <c r="J9" s="224"/>
      <c r="K9" s="224"/>
      <c r="L9" s="224"/>
      <c r="M9" s="224"/>
      <c r="N9" s="224"/>
      <c r="O9" s="50"/>
      <c r="P9" s="50"/>
      <c r="Q9" s="50"/>
      <c r="R9" s="50"/>
      <c r="S9" s="50"/>
      <c r="T9" s="50"/>
      <c r="U9" s="50"/>
      <c r="V9" s="50"/>
      <c r="W9" s="50"/>
    </row>
    <row r="10" spans="1:2" ht="17.25" customHeight="1">
      <c r="A10" s="57" t="s">
        <v>684</v>
      </c>
      <c r="B10" s="1" t="s">
        <v>852</v>
      </c>
    </row>
    <row r="11" spans="1:14" ht="67.5" customHeight="1">
      <c r="A11" s="224" t="s">
        <v>853</v>
      </c>
      <c r="B11" s="224"/>
      <c r="C11" s="224"/>
      <c r="D11" s="224"/>
      <c r="E11" s="224"/>
      <c r="F11" s="224"/>
      <c r="G11" s="224"/>
      <c r="H11" s="224"/>
      <c r="I11" s="224"/>
      <c r="J11" s="224"/>
      <c r="K11" s="224"/>
      <c r="L11" s="224"/>
      <c r="M11" s="224"/>
      <c r="N11" s="224"/>
    </row>
    <row r="13" ht="15.75">
      <c r="A13" s="20"/>
    </row>
  </sheetData>
  <sheetProtection/>
  <mergeCells count="13">
    <mergeCell ref="A11:N11"/>
    <mergeCell ref="A2:N2"/>
    <mergeCell ref="A3:N3"/>
    <mergeCell ref="A4:A5"/>
    <mergeCell ref="B4:B5"/>
    <mergeCell ref="C4:E4"/>
    <mergeCell ref="F4:F5"/>
    <mergeCell ref="G4:G5"/>
    <mergeCell ref="H4:J4"/>
    <mergeCell ref="K4:L4"/>
    <mergeCell ref="M4:M5"/>
    <mergeCell ref="N4:N5"/>
    <mergeCell ref="B9:N9"/>
  </mergeCells>
  <printOptions/>
  <pageMargins left="0.7" right="0.7" top="0.75" bottom="0.75" header="0.3" footer="0.3"/>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sheetPr>
    <tabColor theme="0"/>
  </sheetPr>
  <dimension ref="A1:Z12"/>
  <sheetViews>
    <sheetView view="pageBreakPreview" zoomScaleNormal="85" zoomScaleSheetLayoutView="100" zoomScalePageLayoutView="0" workbookViewId="0" topLeftCell="A1">
      <selection activeCell="B5" sqref="B5:B6"/>
    </sheetView>
  </sheetViews>
  <sheetFormatPr defaultColWidth="9.140625" defaultRowHeight="15"/>
  <cols>
    <col min="1" max="1" width="6.00390625" style="1" customWidth="1"/>
    <col min="2" max="2" width="9.421875" style="1" customWidth="1"/>
    <col min="3" max="3" width="10.28125" style="1" customWidth="1"/>
    <col min="4" max="16" width="8.140625" style="1" customWidth="1"/>
    <col min="17" max="16384" width="9.140625" style="1" customWidth="1"/>
  </cols>
  <sheetData>
    <row r="1" spans="1:16" ht="15.75">
      <c r="A1" s="239" t="s">
        <v>96</v>
      </c>
      <c r="B1" s="239"/>
      <c r="C1" s="239"/>
      <c r="D1" s="239"/>
      <c r="E1" s="239"/>
      <c r="F1" s="239"/>
      <c r="G1" s="239"/>
      <c r="H1" s="239"/>
      <c r="I1" s="239"/>
      <c r="J1" s="239"/>
      <c r="K1" s="239"/>
      <c r="L1" s="239"/>
      <c r="M1" s="239"/>
      <c r="N1" s="239"/>
      <c r="O1" s="239"/>
      <c r="P1" s="239"/>
    </row>
    <row r="2" spans="1:16" ht="32.25" customHeight="1">
      <c r="A2" s="214" t="s">
        <v>97</v>
      </c>
      <c r="B2" s="214"/>
      <c r="C2" s="214"/>
      <c r="D2" s="214"/>
      <c r="E2" s="214"/>
      <c r="F2" s="214"/>
      <c r="G2" s="214"/>
      <c r="H2" s="214"/>
      <c r="I2" s="214"/>
      <c r="J2" s="214"/>
      <c r="K2" s="214"/>
      <c r="L2" s="214"/>
      <c r="M2" s="214"/>
      <c r="N2" s="214"/>
      <c r="O2" s="214"/>
      <c r="P2" s="214"/>
    </row>
    <row r="3" spans="1:16" ht="15.75" customHeight="1">
      <c r="A3" s="234" t="s">
        <v>519</v>
      </c>
      <c r="B3" s="234"/>
      <c r="C3" s="234"/>
      <c r="D3" s="234"/>
      <c r="E3" s="234"/>
      <c r="F3" s="234"/>
      <c r="G3" s="234"/>
      <c r="H3" s="234"/>
      <c r="I3" s="234"/>
      <c r="J3" s="234"/>
      <c r="K3" s="234"/>
      <c r="L3" s="234"/>
      <c r="M3" s="234"/>
      <c r="N3" s="234"/>
      <c r="O3" s="234"/>
      <c r="P3" s="234"/>
    </row>
    <row r="4" spans="1:16" ht="15.75" customHeight="1">
      <c r="A4" s="288" t="s">
        <v>13</v>
      </c>
      <c r="B4" s="288"/>
      <c r="C4" s="288"/>
      <c r="D4" s="288"/>
      <c r="E4" s="288"/>
      <c r="F4" s="288"/>
      <c r="G4" s="288"/>
      <c r="H4" s="288"/>
      <c r="I4" s="288"/>
      <c r="J4" s="288"/>
      <c r="K4" s="288"/>
      <c r="L4" s="288"/>
      <c r="M4" s="288"/>
      <c r="N4" s="288"/>
      <c r="O4" s="288"/>
      <c r="P4" s="288"/>
    </row>
    <row r="5" spans="1:16" ht="36.75" customHeight="1">
      <c r="A5" s="241" t="s">
        <v>676</v>
      </c>
      <c r="B5" s="241" t="s">
        <v>434</v>
      </c>
      <c r="C5" s="241" t="s">
        <v>181</v>
      </c>
      <c r="D5" s="241" t="s">
        <v>759</v>
      </c>
      <c r="E5" s="241"/>
      <c r="F5" s="241"/>
      <c r="G5" s="241"/>
      <c r="H5" s="241"/>
      <c r="I5" s="241"/>
      <c r="J5" s="241"/>
      <c r="K5" s="241"/>
      <c r="L5" s="241" t="s">
        <v>182</v>
      </c>
      <c r="M5" s="241"/>
      <c r="N5" s="241"/>
      <c r="O5" s="241"/>
      <c r="P5" s="241"/>
    </row>
    <row r="6" spans="1:16" ht="147" customHeight="1">
      <c r="A6" s="241"/>
      <c r="B6" s="241"/>
      <c r="C6" s="241"/>
      <c r="D6" s="46" t="s">
        <v>183</v>
      </c>
      <c r="E6" s="46" t="s">
        <v>98</v>
      </c>
      <c r="F6" s="46" t="s">
        <v>184</v>
      </c>
      <c r="G6" s="46" t="s">
        <v>99</v>
      </c>
      <c r="H6" s="46" t="s">
        <v>185</v>
      </c>
      <c r="I6" s="46" t="s">
        <v>100</v>
      </c>
      <c r="J6" s="46" t="s">
        <v>186</v>
      </c>
      <c r="K6" s="46" t="s">
        <v>101</v>
      </c>
      <c r="L6" s="46" t="s">
        <v>187</v>
      </c>
      <c r="M6" s="46" t="s">
        <v>188</v>
      </c>
      <c r="N6" s="68" t="s">
        <v>189</v>
      </c>
      <c r="O6" s="68" t="s">
        <v>190</v>
      </c>
      <c r="P6" s="115" t="s">
        <v>191</v>
      </c>
    </row>
    <row r="7" spans="1:16" ht="15.75">
      <c r="A7" s="23">
        <v>1</v>
      </c>
      <c r="B7" s="23">
        <v>2</v>
      </c>
      <c r="C7" s="23">
        <v>3</v>
      </c>
      <c r="D7" s="23">
        <v>4</v>
      </c>
      <c r="E7" s="23">
        <v>5</v>
      </c>
      <c r="F7" s="23">
        <v>6</v>
      </c>
      <c r="G7" s="23">
        <v>7</v>
      </c>
      <c r="H7" s="23">
        <v>8</v>
      </c>
      <c r="I7" s="23">
        <v>9</v>
      </c>
      <c r="J7" s="23">
        <v>10</v>
      </c>
      <c r="K7" s="23">
        <v>11</v>
      </c>
      <c r="L7" s="23">
        <v>12</v>
      </c>
      <c r="M7" s="23">
        <v>13</v>
      </c>
      <c r="N7" s="23">
        <v>14</v>
      </c>
      <c r="O7" s="23">
        <v>15</v>
      </c>
      <c r="P7" s="23">
        <v>16</v>
      </c>
    </row>
    <row r="8" spans="1:16" ht="15.75">
      <c r="A8" s="47">
        <f>'11'!A8</f>
        <v>50</v>
      </c>
      <c r="B8" s="164">
        <f>'62'!B9</f>
        <v>0</v>
      </c>
      <c r="C8" s="18">
        <f>E8+G8+I8+K8</f>
        <v>0</v>
      </c>
      <c r="D8" s="23"/>
      <c r="E8" s="23"/>
      <c r="F8" s="23"/>
      <c r="G8" s="23"/>
      <c r="H8" s="23"/>
      <c r="I8" s="23"/>
      <c r="J8" s="23"/>
      <c r="K8" s="23"/>
      <c r="L8" s="23"/>
      <c r="M8" s="23"/>
      <c r="N8" s="19"/>
      <c r="O8" s="19"/>
      <c r="P8" s="19"/>
    </row>
    <row r="9" spans="1:3" s="7" customFormat="1" ht="15.75">
      <c r="A9" s="7" t="s">
        <v>684</v>
      </c>
      <c r="B9" s="7" t="s">
        <v>684</v>
      </c>
      <c r="C9" s="7" t="s">
        <v>684</v>
      </c>
    </row>
    <row r="10" spans="1:26" ht="18" customHeight="1">
      <c r="A10" s="62" t="s">
        <v>685</v>
      </c>
      <c r="B10" s="224" t="s">
        <v>686</v>
      </c>
      <c r="C10" s="224"/>
      <c r="D10" s="224"/>
      <c r="E10" s="224"/>
      <c r="F10" s="224"/>
      <c r="G10" s="224"/>
      <c r="H10" s="224"/>
      <c r="I10" s="224"/>
      <c r="J10" s="224"/>
      <c r="K10" s="224"/>
      <c r="L10" s="224"/>
      <c r="M10" s="224"/>
      <c r="N10" s="224"/>
      <c r="O10" s="224"/>
      <c r="P10" s="224"/>
      <c r="Q10" s="50"/>
      <c r="R10" s="50"/>
      <c r="S10" s="8"/>
      <c r="T10" s="8"/>
      <c r="U10" s="8"/>
      <c r="V10" s="8"/>
      <c r="W10" s="8"/>
      <c r="X10" s="8"/>
      <c r="Y10" s="8"/>
      <c r="Z10" s="8"/>
    </row>
    <row r="11" spans="1:21" ht="20.25" customHeight="1">
      <c r="A11" s="229" t="s">
        <v>102</v>
      </c>
      <c r="B11" s="229"/>
      <c r="C11" s="229"/>
      <c r="D11" s="229"/>
      <c r="E11" s="229"/>
      <c r="F11" s="229"/>
      <c r="G11" s="229"/>
      <c r="H11" s="229"/>
      <c r="I11" s="229"/>
      <c r="J11" s="229"/>
      <c r="K11" s="229"/>
      <c r="L11" s="229"/>
      <c r="M11" s="229"/>
      <c r="N11" s="229"/>
      <c r="O11" s="229"/>
      <c r="P11" s="229"/>
      <c r="Q11" s="49"/>
      <c r="R11" s="37"/>
      <c r="S11" s="37"/>
      <c r="T11" s="37"/>
      <c r="U11" s="37"/>
    </row>
    <row r="12" ht="15.75">
      <c r="B12" s="1" t="s">
        <v>194</v>
      </c>
    </row>
  </sheetData>
  <sheetProtection/>
  <mergeCells count="11">
    <mergeCell ref="B10:P10"/>
    <mergeCell ref="A11:P11"/>
    <mergeCell ref="A5:A6"/>
    <mergeCell ref="B5:B6"/>
    <mergeCell ref="C5:C6"/>
    <mergeCell ref="A1:P1"/>
    <mergeCell ref="A2:P2"/>
    <mergeCell ref="A3:P3"/>
    <mergeCell ref="A4:P4"/>
    <mergeCell ref="D5:K5"/>
    <mergeCell ref="L5:P5"/>
  </mergeCells>
  <printOptions/>
  <pageMargins left="0.41" right="0.42" top="0.7480314960629921" bottom="0.7480314960629921" header="0.31496062992125984" footer="0.31496062992125984"/>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sheetPr>
    <tabColor theme="0"/>
  </sheetPr>
  <dimension ref="A1:O9"/>
  <sheetViews>
    <sheetView view="pageBreakPreview" zoomScaleSheetLayoutView="100" zoomScalePageLayoutView="0" workbookViewId="0" topLeftCell="A1">
      <selection activeCell="B5" sqref="B5:B6"/>
    </sheetView>
  </sheetViews>
  <sheetFormatPr defaultColWidth="9.140625" defaultRowHeight="15"/>
  <cols>
    <col min="1" max="1" width="7.140625" style="27" customWidth="1"/>
    <col min="2" max="2" width="11.7109375" style="27" customWidth="1"/>
    <col min="3" max="4" width="6.57421875" style="27" customWidth="1"/>
    <col min="5" max="5" width="8.140625" style="27" customWidth="1"/>
    <col min="6" max="6" width="6.8515625" style="27" customWidth="1"/>
    <col min="7" max="7" width="7.00390625" style="27" customWidth="1"/>
    <col min="8" max="8" width="7.140625" style="27" customWidth="1"/>
    <col min="9" max="9" width="7.421875" style="27" customWidth="1"/>
    <col min="10" max="12" width="6.57421875" style="27" customWidth="1"/>
    <col min="13" max="13" width="7.28125" style="27" customWidth="1"/>
    <col min="14" max="14" width="7.421875" style="27" customWidth="1"/>
    <col min="15" max="16384" width="9.140625" style="27" customWidth="1"/>
  </cols>
  <sheetData>
    <row r="1" spans="1:14" ht="15.75">
      <c r="A1" s="239" t="s">
        <v>103</v>
      </c>
      <c r="B1" s="239"/>
      <c r="C1" s="239"/>
      <c r="D1" s="239"/>
      <c r="E1" s="239"/>
      <c r="F1" s="239"/>
      <c r="G1" s="239"/>
      <c r="H1" s="239"/>
      <c r="I1" s="239"/>
      <c r="J1" s="239"/>
      <c r="K1" s="239"/>
      <c r="L1" s="239"/>
      <c r="M1" s="239"/>
      <c r="N1" s="239"/>
    </row>
    <row r="2" spans="1:14" ht="35.25" customHeight="1">
      <c r="A2" s="214" t="s">
        <v>104</v>
      </c>
      <c r="B2" s="214"/>
      <c r="C2" s="214"/>
      <c r="D2" s="214"/>
      <c r="E2" s="214"/>
      <c r="F2" s="214"/>
      <c r="G2" s="214"/>
      <c r="H2" s="214"/>
      <c r="I2" s="214"/>
      <c r="J2" s="214"/>
      <c r="K2" s="214"/>
      <c r="L2" s="214"/>
      <c r="M2" s="214"/>
      <c r="N2" s="214"/>
    </row>
    <row r="3" spans="1:14" ht="15.75">
      <c r="A3" s="234" t="s">
        <v>675</v>
      </c>
      <c r="B3" s="234"/>
      <c r="C3" s="234"/>
      <c r="D3" s="234"/>
      <c r="E3" s="234"/>
      <c r="F3" s="234"/>
      <c r="G3" s="234"/>
      <c r="H3" s="234"/>
      <c r="I3" s="234"/>
      <c r="J3" s="234"/>
      <c r="K3" s="234"/>
      <c r="L3" s="234"/>
      <c r="M3" s="234"/>
      <c r="N3" s="234"/>
    </row>
    <row r="4" spans="1:14" ht="15.75">
      <c r="A4" s="14"/>
      <c r="B4" s="14"/>
      <c r="C4" s="14"/>
      <c r="D4" s="14"/>
      <c r="E4" s="14"/>
      <c r="F4" s="14"/>
      <c r="G4" s="14"/>
      <c r="H4" s="14"/>
      <c r="I4" s="14"/>
      <c r="J4" s="307" t="s">
        <v>13</v>
      </c>
      <c r="K4" s="307"/>
      <c r="L4" s="307"/>
      <c r="M4" s="307"/>
      <c r="N4" s="307"/>
    </row>
    <row r="5" spans="1:14" ht="209.25" customHeight="1">
      <c r="A5" s="23" t="s">
        <v>676</v>
      </c>
      <c r="B5" s="23" t="s">
        <v>434</v>
      </c>
      <c r="C5" s="46" t="s">
        <v>196</v>
      </c>
      <c r="D5" s="46" t="s">
        <v>105</v>
      </c>
      <c r="E5" s="46" t="s">
        <v>106</v>
      </c>
      <c r="F5" s="46" t="s">
        <v>199</v>
      </c>
      <c r="G5" s="46" t="s">
        <v>107</v>
      </c>
      <c r="H5" s="2" t="s">
        <v>201</v>
      </c>
      <c r="I5" s="2" t="s">
        <v>108</v>
      </c>
      <c r="J5" s="2" t="s">
        <v>199</v>
      </c>
      <c r="K5" s="46" t="s">
        <v>109</v>
      </c>
      <c r="L5" s="46" t="s">
        <v>199</v>
      </c>
      <c r="M5" s="46" t="s">
        <v>110</v>
      </c>
      <c r="N5" s="46" t="s">
        <v>199</v>
      </c>
    </row>
    <row r="6" spans="1:14" ht="15.75">
      <c r="A6" s="23">
        <v>1</v>
      </c>
      <c r="B6" s="23">
        <v>2</v>
      </c>
      <c r="C6" s="23">
        <v>3</v>
      </c>
      <c r="D6" s="23">
        <v>4</v>
      </c>
      <c r="E6" s="23">
        <v>5</v>
      </c>
      <c r="F6" s="23">
        <v>6</v>
      </c>
      <c r="G6" s="23">
        <v>7</v>
      </c>
      <c r="H6" s="23">
        <v>8</v>
      </c>
      <c r="I6" s="23">
        <v>9</v>
      </c>
      <c r="J6" s="23">
        <v>10</v>
      </c>
      <c r="K6" s="23">
        <v>11</v>
      </c>
      <c r="L6" s="23">
        <v>12</v>
      </c>
      <c r="M6" s="23">
        <v>13</v>
      </c>
      <c r="N6" s="23">
        <v>14</v>
      </c>
    </row>
    <row r="7" spans="1:14" ht="15.75">
      <c r="A7" s="47">
        <f>'50'!A7</f>
        <v>0</v>
      </c>
      <c r="B7" s="47">
        <f>'50'!B7</f>
        <v>0</v>
      </c>
      <c r="C7" s="23"/>
      <c r="D7" s="23"/>
      <c r="E7" s="23"/>
      <c r="F7" s="18" t="e">
        <f>E7/D7*100</f>
        <v>#DIV/0!</v>
      </c>
      <c r="G7" s="23"/>
      <c r="H7" s="18" t="e">
        <f>G7/D7*100</f>
        <v>#DIV/0!</v>
      </c>
      <c r="I7" s="23"/>
      <c r="J7" s="18" t="e">
        <f>I7/D7*100</f>
        <v>#DIV/0!</v>
      </c>
      <c r="K7" s="23"/>
      <c r="L7" s="18" t="e">
        <f>K7/D7*100</f>
        <v>#DIV/0!</v>
      </c>
      <c r="M7" s="23"/>
      <c r="N7" s="18" t="e">
        <f>M7/D7*100</f>
        <v>#DIV/0!</v>
      </c>
    </row>
    <row r="8" spans="1:15" ht="14.25" customHeight="1">
      <c r="A8" s="73" t="s">
        <v>684</v>
      </c>
      <c r="B8" s="73" t="s">
        <v>684</v>
      </c>
      <c r="C8" s="73"/>
      <c r="D8" s="73"/>
      <c r="E8" s="73"/>
      <c r="F8" s="73" t="s">
        <v>684</v>
      </c>
      <c r="G8" s="73"/>
      <c r="H8" s="73" t="s">
        <v>684</v>
      </c>
      <c r="I8" s="73"/>
      <c r="J8" s="73" t="s">
        <v>684</v>
      </c>
      <c r="K8" s="73"/>
      <c r="L8" s="73" t="s">
        <v>684</v>
      </c>
      <c r="M8" s="73"/>
      <c r="N8" s="73" t="s">
        <v>684</v>
      </c>
      <c r="O8" s="73"/>
    </row>
    <row r="9" spans="1:14" ht="56.25" customHeight="1">
      <c r="A9" s="228" t="s">
        <v>111</v>
      </c>
      <c r="B9" s="228"/>
      <c r="C9" s="228"/>
      <c r="D9" s="228"/>
      <c r="E9" s="228"/>
      <c r="F9" s="228"/>
      <c r="G9" s="228"/>
      <c r="H9" s="228"/>
      <c r="I9" s="228"/>
      <c r="J9" s="228"/>
      <c r="K9" s="228"/>
      <c r="L9" s="228"/>
      <c r="M9" s="228"/>
      <c r="N9" s="228"/>
    </row>
  </sheetData>
  <sheetProtection/>
  <mergeCells count="5">
    <mergeCell ref="A9:N9"/>
    <mergeCell ref="A1:N1"/>
    <mergeCell ref="A2:N2"/>
    <mergeCell ref="A3:N3"/>
    <mergeCell ref="J4:N4"/>
  </mergeCells>
  <printOptions/>
  <pageMargins left="0.7086614173228347" right="0.3937007874015748" top="0.5118110236220472" bottom="0.7480314960629921" header="0.31496062992125984" footer="0.31496062992125984"/>
  <pageSetup horizontalDpi="600" verticalDpi="600" orientation="landscape" paperSize="9" scale="130" r:id="rId1"/>
</worksheet>
</file>

<file path=xl/worksheets/sheet102.xml><?xml version="1.0" encoding="utf-8"?>
<worksheet xmlns="http://schemas.openxmlformats.org/spreadsheetml/2006/main" xmlns:r="http://schemas.openxmlformats.org/officeDocument/2006/relationships">
  <sheetPr>
    <tabColor theme="0"/>
  </sheetPr>
  <dimension ref="A1:V12"/>
  <sheetViews>
    <sheetView view="pageBreakPreview" zoomScaleSheetLayoutView="100" zoomScalePageLayoutView="0" workbookViewId="0" topLeftCell="A1">
      <selection activeCell="B5" sqref="B5:B6"/>
    </sheetView>
  </sheetViews>
  <sheetFormatPr defaultColWidth="9.140625" defaultRowHeight="15"/>
  <cols>
    <col min="1" max="1" width="5.7109375" style="1" customWidth="1"/>
    <col min="2" max="2" width="9.28125" style="1" bestFit="1" customWidth="1"/>
    <col min="3" max="3" width="5.28125" style="1" customWidth="1"/>
    <col min="4" max="4" width="4.8515625" style="1" customWidth="1"/>
    <col min="5" max="15" width="6.28125" style="1" customWidth="1"/>
    <col min="16" max="16" width="7.421875" style="1" customWidth="1"/>
    <col min="17" max="17" width="6.28125" style="1" customWidth="1"/>
    <col min="18" max="18" width="7.00390625" style="1" customWidth="1"/>
    <col min="19" max="19" width="8.421875" style="1" customWidth="1"/>
    <col min="20" max="16384" width="9.140625" style="1" customWidth="1"/>
  </cols>
  <sheetData>
    <row r="1" spans="1:19" ht="15.75">
      <c r="A1" s="239" t="s">
        <v>112</v>
      </c>
      <c r="B1" s="239"/>
      <c r="C1" s="239"/>
      <c r="D1" s="239"/>
      <c r="E1" s="239"/>
      <c r="F1" s="239"/>
      <c r="G1" s="239"/>
      <c r="H1" s="239"/>
      <c r="I1" s="239"/>
      <c r="J1" s="239"/>
      <c r="K1" s="239"/>
      <c r="L1" s="239"/>
      <c r="M1" s="239"/>
      <c r="N1" s="239"/>
      <c r="O1" s="239"/>
      <c r="P1" s="239"/>
      <c r="Q1" s="239"/>
      <c r="R1" s="239"/>
      <c r="S1" s="239"/>
    </row>
    <row r="2" spans="1:19" ht="44.25" customHeight="1">
      <c r="A2" s="214" t="s">
        <v>113</v>
      </c>
      <c r="B2" s="214"/>
      <c r="C2" s="214"/>
      <c r="D2" s="214"/>
      <c r="E2" s="214"/>
      <c r="F2" s="214"/>
      <c r="G2" s="214"/>
      <c r="H2" s="214"/>
      <c r="I2" s="214"/>
      <c r="J2" s="214"/>
      <c r="K2" s="214"/>
      <c r="L2" s="214"/>
      <c r="M2" s="214"/>
      <c r="N2" s="214"/>
      <c r="O2" s="214"/>
      <c r="P2" s="214"/>
      <c r="Q2" s="214"/>
      <c r="R2" s="214"/>
      <c r="S2" s="214"/>
    </row>
    <row r="3" spans="1:19" ht="18" customHeight="1">
      <c r="A3" s="214" t="s">
        <v>675</v>
      </c>
      <c r="B3" s="214"/>
      <c r="C3" s="214"/>
      <c r="D3" s="214"/>
      <c r="E3" s="214"/>
      <c r="F3" s="214"/>
      <c r="G3" s="214"/>
      <c r="H3" s="214"/>
      <c r="I3" s="214"/>
      <c r="J3" s="214"/>
      <c r="K3" s="214"/>
      <c r="L3" s="214"/>
      <c r="M3" s="214"/>
      <c r="N3" s="214"/>
      <c r="O3" s="214"/>
      <c r="P3" s="214"/>
      <c r="Q3" s="214"/>
      <c r="R3" s="214"/>
      <c r="S3" s="214"/>
    </row>
    <row r="4" spans="1:19" ht="15.75">
      <c r="A4" s="22"/>
      <c r="B4" s="22"/>
      <c r="C4" s="22"/>
      <c r="D4" s="22"/>
      <c r="E4" s="22"/>
      <c r="F4" s="22"/>
      <c r="G4" s="22"/>
      <c r="H4" s="22"/>
      <c r="I4" s="22"/>
      <c r="J4" s="22"/>
      <c r="K4" s="22"/>
      <c r="L4" s="22"/>
      <c r="M4" s="22"/>
      <c r="N4" s="22"/>
      <c r="O4" s="290" t="s">
        <v>14</v>
      </c>
      <c r="P4" s="290"/>
      <c r="Q4" s="290"/>
      <c r="R4" s="290"/>
      <c r="S4" s="290"/>
    </row>
    <row r="5" spans="1:19" ht="66" customHeight="1">
      <c r="A5" s="218" t="s">
        <v>676</v>
      </c>
      <c r="B5" s="218" t="s">
        <v>436</v>
      </c>
      <c r="C5" s="217" t="s">
        <v>231</v>
      </c>
      <c r="D5" s="237" t="s">
        <v>232</v>
      </c>
      <c r="E5" s="319" t="s">
        <v>233</v>
      </c>
      <c r="F5" s="320"/>
      <c r="G5" s="320"/>
      <c r="H5" s="321"/>
      <c r="I5" s="319" t="s">
        <v>234</v>
      </c>
      <c r="J5" s="320"/>
      <c r="K5" s="320"/>
      <c r="L5" s="321"/>
      <c r="M5" s="218" t="s">
        <v>235</v>
      </c>
      <c r="N5" s="218"/>
      <c r="O5" s="218"/>
      <c r="P5" s="218"/>
      <c r="Q5" s="218" t="s">
        <v>236</v>
      </c>
      <c r="R5" s="218"/>
      <c r="S5" s="218"/>
    </row>
    <row r="6" spans="1:19" ht="110.25" customHeight="1">
      <c r="A6" s="218"/>
      <c r="B6" s="218"/>
      <c r="C6" s="217"/>
      <c r="D6" s="238"/>
      <c r="E6" s="3" t="s">
        <v>237</v>
      </c>
      <c r="F6" s="3" t="s">
        <v>238</v>
      </c>
      <c r="G6" s="3" t="s">
        <v>170</v>
      </c>
      <c r="H6" s="2" t="s">
        <v>239</v>
      </c>
      <c r="I6" s="3" t="s">
        <v>237</v>
      </c>
      <c r="J6" s="3" t="s">
        <v>238</v>
      </c>
      <c r="K6" s="3" t="s">
        <v>170</v>
      </c>
      <c r="L6" s="2" t="s">
        <v>239</v>
      </c>
      <c r="M6" s="3" t="s">
        <v>237</v>
      </c>
      <c r="N6" s="3" t="s">
        <v>238</v>
      </c>
      <c r="O6" s="3" t="s">
        <v>170</v>
      </c>
      <c r="P6" s="2" t="s">
        <v>239</v>
      </c>
      <c r="Q6" s="3" t="s">
        <v>237</v>
      </c>
      <c r="R6" s="3" t="s">
        <v>238</v>
      </c>
      <c r="S6" s="3" t="s">
        <v>170</v>
      </c>
    </row>
    <row r="7" spans="1:19" ht="15.7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row>
    <row r="8" spans="1:19" ht="15.75">
      <c r="A8" s="113">
        <f>'58'!A7</f>
        <v>0</v>
      </c>
      <c r="B8" s="113">
        <f>'58'!B7</f>
        <v>0</v>
      </c>
      <c r="C8" s="117"/>
      <c r="D8" s="117"/>
      <c r="E8" s="117"/>
      <c r="F8" s="117"/>
      <c r="G8" s="53">
        <f>F8+E8</f>
        <v>0</v>
      </c>
      <c r="H8" s="53" t="e">
        <f>G8/'46'!J8*100</f>
        <v>#DIV/0!</v>
      </c>
      <c r="I8" s="117"/>
      <c r="J8" s="117"/>
      <c r="K8" s="53">
        <f>J8+I8</f>
        <v>0</v>
      </c>
      <c r="L8" s="53" t="e">
        <f>K8/'46'!J8*100</f>
        <v>#DIV/0!</v>
      </c>
      <c r="M8" s="117"/>
      <c r="N8" s="117"/>
      <c r="O8" s="53">
        <f>N8+M8</f>
        <v>0</v>
      </c>
      <c r="P8" s="53" t="e">
        <f>O8/'46'!J8*100</f>
        <v>#DIV/0!</v>
      </c>
      <c r="Q8" s="117"/>
      <c r="R8" s="117"/>
      <c r="S8" s="53">
        <f>R8+Q8</f>
        <v>0</v>
      </c>
    </row>
    <row r="9" spans="1:19" s="7" customFormat="1" ht="15.75">
      <c r="A9" s="7" t="s">
        <v>684</v>
      </c>
      <c r="B9" s="7" t="s">
        <v>684</v>
      </c>
      <c r="C9" s="89"/>
      <c r="D9" s="89"/>
      <c r="E9" s="89"/>
      <c r="F9" s="89"/>
      <c r="G9" s="89" t="s">
        <v>684</v>
      </c>
      <c r="H9" s="89" t="s">
        <v>684</v>
      </c>
      <c r="I9" s="89"/>
      <c r="J9" s="89"/>
      <c r="K9" s="89" t="s">
        <v>684</v>
      </c>
      <c r="L9" s="89" t="s">
        <v>684</v>
      </c>
      <c r="M9" s="89"/>
      <c r="N9" s="89"/>
      <c r="O9" s="89" t="s">
        <v>684</v>
      </c>
      <c r="P9" s="89" t="s">
        <v>684</v>
      </c>
      <c r="Q9" s="89"/>
      <c r="R9" s="89"/>
      <c r="S9" s="89" t="s">
        <v>684</v>
      </c>
    </row>
    <row r="10" spans="1:22" ht="24.75" customHeight="1">
      <c r="A10" s="215" t="s">
        <v>685</v>
      </c>
      <c r="B10" s="215"/>
      <c r="C10" s="224" t="s">
        <v>686</v>
      </c>
      <c r="D10" s="224"/>
      <c r="E10" s="224"/>
      <c r="F10" s="224"/>
      <c r="G10" s="224"/>
      <c r="H10" s="224"/>
      <c r="I10" s="224"/>
      <c r="J10" s="224"/>
      <c r="K10" s="224"/>
      <c r="L10" s="224"/>
      <c r="M10" s="224"/>
      <c r="N10" s="224"/>
      <c r="O10" s="224"/>
      <c r="P10" s="224"/>
      <c r="Q10" s="224"/>
      <c r="R10" s="224"/>
      <c r="S10" s="224"/>
      <c r="T10" s="8"/>
      <c r="U10" s="8"/>
      <c r="V10" s="8"/>
    </row>
    <row r="11" spans="1:22" ht="18.75" customHeight="1">
      <c r="A11" s="20"/>
      <c r="B11" s="20"/>
      <c r="C11" s="224" t="s">
        <v>240</v>
      </c>
      <c r="D11" s="224"/>
      <c r="E11" s="224"/>
      <c r="F11" s="224"/>
      <c r="G11" s="224"/>
      <c r="H11" s="224"/>
      <c r="I11" s="224"/>
      <c r="J11" s="224"/>
      <c r="K11" s="224"/>
      <c r="L11" s="224"/>
      <c r="M11" s="224"/>
      <c r="N11" s="224"/>
      <c r="O11" s="224"/>
      <c r="P11" s="224"/>
      <c r="Q11" s="224"/>
      <c r="R11" s="224"/>
      <c r="S11" s="224"/>
      <c r="T11" s="8"/>
      <c r="U11" s="8"/>
      <c r="V11" s="8"/>
    </row>
    <row r="12" spans="1:19" ht="15.75">
      <c r="A12" s="223" t="s">
        <v>30</v>
      </c>
      <c r="B12" s="223"/>
      <c r="C12" s="223"/>
      <c r="D12" s="223"/>
      <c r="E12" s="223"/>
      <c r="F12" s="223"/>
      <c r="G12" s="223"/>
      <c r="H12" s="223"/>
      <c r="I12" s="223"/>
      <c r="J12" s="223"/>
      <c r="K12" s="223"/>
      <c r="L12" s="223"/>
      <c r="M12" s="223"/>
      <c r="N12" s="223"/>
      <c r="O12" s="223"/>
      <c r="P12" s="223"/>
      <c r="Q12" s="223"/>
      <c r="R12" s="223"/>
      <c r="S12" s="223"/>
    </row>
  </sheetData>
  <sheetProtection/>
  <mergeCells count="16">
    <mergeCell ref="A1:S1"/>
    <mergeCell ref="A2:S2"/>
    <mergeCell ref="A3:S3"/>
    <mergeCell ref="O4:S4"/>
    <mergeCell ref="A10:B10"/>
    <mergeCell ref="C10:S10"/>
    <mergeCell ref="C11:S11"/>
    <mergeCell ref="A12:S12"/>
    <mergeCell ref="E5:H5"/>
    <mergeCell ref="I5:L5"/>
    <mergeCell ref="M5:P5"/>
    <mergeCell ref="Q5:S5"/>
    <mergeCell ref="A5:A6"/>
    <mergeCell ref="B5:B6"/>
    <mergeCell ref="C5:C6"/>
    <mergeCell ref="D5:D6"/>
  </mergeCells>
  <printOptions/>
  <pageMargins left="0.5" right="0.35433070866141736" top="0.7480314960629921" bottom="0.7480314960629921" header="0.31496062992125984" footer="0.31496062992125984"/>
  <pageSetup horizontalDpi="600" verticalDpi="600" orientation="landscape" paperSize="9" scale="108" r:id="rId1"/>
</worksheet>
</file>

<file path=xl/worksheets/sheet103.xml><?xml version="1.0" encoding="utf-8"?>
<worksheet xmlns="http://schemas.openxmlformats.org/spreadsheetml/2006/main" xmlns:r="http://schemas.openxmlformats.org/officeDocument/2006/relationships">
  <sheetPr>
    <tabColor theme="0"/>
  </sheetPr>
  <dimension ref="A1:W11"/>
  <sheetViews>
    <sheetView view="pageBreakPreview" zoomScale="90" zoomScaleSheetLayoutView="90" zoomScalePageLayoutView="0" workbookViewId="0" topLeftCell="A2">
      <selection activeCell="B5" sqref="B5:B6"/>
    </sheetView>
  </sheetViews>
  <sheetFormatPr defaultColWidth="9.140625" defaultRowHeight="15"/>
  <cols>
    <col min="1" max="1" width="5.00390625" style="1" customWidth="1"/>
    <col min="2" max="2" width="13.8515625" style="1" customWidth="1"/>
    <col min="3" max="3" width="8.57421875" style="1" customWidth="1"/>
    <col min="4" max="10" width="10.00390625" style="1" customWidth="1"/>
    <col min="11" max="11" width="8.28125" style="1" customWidth="1"/>
    <col min="12" max="12" width="8.00390625" style="1" customWidth="1"/>
    <col min="13" max="13" width="7.28125" style="1" customWidth="1"/>
    <col min="14" max="14" width="7.57421875" style="1" customWidth="1"/>
    <col min="15" max="16384" width="9.140625" style="1" customWidth="1"/>
  </cols>
  <sheetData>
    <row r="1" spans="1:14" ht="15.75">
      <c r="A1" s="239" t="s">
        <v>114</v>
      </c>
      <c r="B1" s="239"/>
      <c r="C1" s="239"/>
      <c r="D1" s="239"/>
      <c r="E1" s="239"/>
      <c r="F1" s="239"/>
      <c r="G1" s="239"/>
      <c r="H1" s="239"/>
      <c r="I1" s="239"/>
      <c r="J1" s="239"/>
      <c r="K1" s="239"/>
      <c r="L1" s="239"/>
      <c r="M1" s="239"/>
      <c r="N1" s="239"/>
    </row>
    <row r="2" spans="1:14" ht="30.75" customHeight="1">
      <c r="A2" s="214" t="s">
        <v>115</v>
      </c>
      <c r="B2" s="214"/>
      <c r="C2" s="214"/>
      <c r="D2" s="214"/>
      <c r="E2" s="214"/>
      <c r="F2" s="214"/>
      <c r="G2" s="214"/>
      <c r="H2" s="214"/>
      <c r="I2" s="214"/>
      <c r="J2" s="214"/>
      <c r="K2" s="214"/>
      <c r="L2" s="214"/>
      <c r="M2" s="214"/>
      <c r="N2" s="214"/>
    </row>
    <row r="3" spans="1:14" ht="15.75">
      <c r="A3" s="214" t="s">
        <v>675</v>
      </c>
      <c r="B3" s="214"/>
      <c r="C3" s="214"/>
      <c r="D3" s="214"/>
      <c r="E3" s="214"/>
      <c r="F3" s="214"/>
      <c r="G3" s="214"/>
      <c r="H3" s="214"/>
      <c r="I3" s="214"/>
      <c r="J3" s="214"/>
      <c r="K3" s="214"/>
      <c r="L3" s="214"/>
      <c r="M3" s="214"/>
      <c r="N3" s="214"/>
    </row>
    <row r="4" spans="1:14" ht="15.75">
      <c r="A4" s="307" t="s">
        <v>13</v>
      </c>
      <c r="B4" s="307"/>
      <c r="C4" s="307"/>
      <c r="D4" s="307"/>
      <c r="E4" s="307"/>
      <c r="F4" s="307"/>
      <c r="G4" s="307"/>
      <c r="H4" s="307"/>
      <c r="I4" s="307"/>
      <c r="J4" s="307"/>
      <c r="K4" s="307"/>
      <c r="L4" s="307"/>
      <c r="M4" s="307"/>
      <c r="N4" s="307"/>
    </row>
    <row r="5" spans="1:14" ht="114" customHeight="1">
      <c r="A5" s="241" t="s">
        <v>676</v>
      </c>
      <c r="B5" s="241" t="s">
        <v>434</v>
      </c>
      <c r="C5" s="241" t="s">
        <v>242</v>
      </c>
      <c r="D5" s="217" t="s">
        <v>243</v>
      </c>
      <c r="E5" s="217" t="s">
        <v>244</v>
      </c>
      <c r="F5" s="217" t="s">
        <v>245</v>
      </c>
      <c r="G5" s="237" t="s">
        <v>246</v>
      </c>
      <c r="H5" s="237" t="s">
        <v>247</v>
      </c>
      <c r="I5" s="237" t="s">
        <v>248</v>
      </c>
      <c r="J5" s="237" t="s">
        <v>249</v>
      </c>
      <c r="K5" s="266" t="s">
        <v>250</v>
      </c>
      <c r="L5" s="268"/>
      <c r="M5" s="241" t="s">
        <v>251</v>
      </c>
      <c r="N5" s="241"/>
    </row>
    <row r="6" spans="1:14" ht="156" customHeight="1">
      <c r="A6" s="241"/>
      <c r="B6" s="241"/>
      <c r="C6" s="241"/>
      <c r="D6" s="217"/>
      <c r="E6" s="217"/>
      <c r="F6" s="217"/>
      <c r="G6" s="238"/>
      <c r="H6" s="238"/>
      <c r="I6" s="238"/>
      <c r="J6" s="238"/>
      <c r="K6" s="46" t="s">
        <v>252</v>
      </c>
      <c r="L6" s="46" t="s">
        <v>253</v>
      </c>
      <c r="M6" s="46" t="s">
        <v>252</v>
      </c>
      <c r="N6" s="46" t="s">
        <v>253</v>
      </c>
    </row>
    <row r="7" spans="1:14" ht="15.75">
      <c r="A7" s="23">
        <v>1</v>
      </c>
      <c r="B7" s="23">
        <v>2</v>
      </c>
      <c r="C7" s="23">
        <v>3</v>
      </c>
      <c r="D7" s="23">
        <v>4</v>
      </c>
      <c r="E7" s="23">
        <v>5</v>
      </c>
      <c r="F7" s="23">
        <v>6</v>
      </c>
      <c r="G7" s="23">
        <v>7</v>
      </c>
      <c r="H7" s="23">
        <v>8</v>
      </c>
      <c r="I7" s="23">
        <v>9</v>
      </c>
      <c r="J7" s="23">
        <v>10</v>
      </c>
      <c r="K7" s="23">
        <v>11</v>
      </c>
      <c r="L7" s="23">
        <v>12</v>
      </c>
      <c r="M7" s="23">
        <v>13</v>
      </c>
      <c r="N7" s="23">
        <v>14</v>
      </c>
    </row>
    <row r="8" spans="1:14" ht="15.75">
      <c r="A8" s="59">
        <f>'16'!A7</f>
        <v>50</v>
      </c>
      <c r="B8" s="59">
        <f>'58'!B7</f>
        <v>0</v>
      </c>
      <c r="C8" s="59">
        <f>'75'!C8</f>
        <v>0</v>
      </c>
      <c r="D8" s="107"/>
      <c r="E8" s="107"/>
      <c r="F8" s="107"/>
      <c r="G8" s="107"/>
      <c r="H8" s="107"/>
      <c r="I8" s="107"/>
      <c r="J8" s="107"/>
      <c r="K8" s="107"/>
      <c r="L8" s="107"/>
      <c r="M8" s="107"/>
      <c r="N8" s="107"/>
    </row>
    <row r="9" spans="1:3" s="7" customFormat="1" ht="15.75">
      <c r="A9" s="7" t="s">
        <v>684</v>
      </c>
      <c r="B9" s="7" t="s">
        <v>684</v>
      </c>
      <c r="C9" s="7" t="s">
        <v>684</v>
      </c>
    </row>
    <row r="10" spans="1:23" ht="24.75" customHeight="1">
      <c r="A10" s="215" t="s">
        <v>685</v>
      </c>
      <c r="B10" s="215"/>
      <c r="C10" s="224" t="s">
        <v>686</v>
      </c>
      <c r="D10" s="224"/>
      <c r="E10" s="224"/>
      <c r="F10" s="224"/>
      <c r="G10" s="224"/>
      <c r="H10" s="224"/>
      <c r="I10" s="224"/>
      <c r="J10" s="224"/>
      <c r="K10" s="224"/>
      <c r="L10" s="224"/>
      <c r="M10" s="224"/>
      <c r="N10" s="224"/>
      <c r="O10" s="50"/>
      <c r="P10" s="8"/>
      <c r="Q10" s="8"/>
      <c r="R10" s="8"/>
      <c r="S10" s="8"/>
      <c r="T10" s="8"/>
      <c r="U10" s="8"/>
      <c r="V10" s="8"/>
      <c r="W10" s="8"/>
    </row>
    <row r="11" spans="1:18" ht="15.75">
      <c r="A11" s="223" t="s">
        <v>254</v>
      </c>
      <c r="B11" s="223"/>
      <c r="C11" s="223"/>
      <c r="D11" s="223"/>
      <c r="E11" s="223"/>
      <c r="F11" s="223"/>
      <c r="G11" s="223"/>
      <c r="H11" s="223"/>
      <c r="I11" s="223"/>
      <c r="J11" s="223"/>
      <c r="K11" s="223"/>
      <c r="L11" s="223"/>
      <c r="M11" s="223"/>
      <c r="N11" s="223"/>
      <c r="O11" s="37"/>
      <c r="P11" s="37"/>
      <c r="Q11" s="37"/>
      <c r="R11" s="37"/>
    </row>
  </sheetData>
  <sheetProtection/>
  <mergeCells count="19">
    <mergeCell ref="A1:N1"/>
    <mergeCell ref="A2:N2"/>
    <mergeCell ref="A3:N3"/>
    <mergeCell ref="A4:N4"/>
    <mergeCell ref="A11:N11"/>
    <mergeCell ref="G5:G6"/>
    <mergeCell ref="H5:H6"/>
    <mergeCell ref="I5:I6"/>
    <mergeCell ref="J5:J6"/>
    <mergeCell ref="K5:L5"/>
    <mergeCell ref="M5:N5"/>
    <mergeCell ref="E5:E6"/>
    <mergeCell ref="F5:F6"/>
    <mergeCell ref="A10:B10"/>
    <mergeCell ref="C10:N10"/>
    <mergeCell ref="A5:A6"/>
    <mergeCell ref="B5:B6"/>
    <mergeCell ref="C5:C6"/>
    <mergeCell ref="D5:D6"/>
  </mergeCells>
  <printOptions/>
  <pageMargins left="0.5118110236220472" right="0.5118110236220472" top="0.7480314960629921" bottom="0.7480314960629921" header="0.31496062992125984" footer="0.31496062992125984"/>
  <pageSetup horizontalDpi="600" verticalDpi="600" orientation="landscape" paperSize="9" scale="105" r:id="rId1"/>
</worksheet>
</file>

<file path=xl/worksheets/sheet104.xml><?xml version="1.0" encoding="utf-8"?>
<worksheet xmlns="http://schemas.openxmlformats.org/spreadsheetml/2006/main" xmlns:r="http://schemas.openxmlformats.org/officeDocument/2006/relationships">
  <sheetPr>
    <tabColor theme="0"/>
  </sheetPr>
  <dimension ref="A1:AI11"/>
  <sheetViews>
    <sheetView view="pageBreakPreview" zoomScale="90" zoomScaleSheetLayoutView="90" zoomScalePageLayoutView="0" workbookViewId="0" topLeftCell="A1">
      <selection activeCell="A3" sqref="A3:Z3"/>
    </sheetView>
  </sheetViews>
  <sheetFormatPr defaultColWidth="9.140625" defaultRowHeight="15"/>
  <cols>
    <col min="1" max="1" width="5.00390625" style="1" customWidth="1"/>
    <col min="2" max="2" width="8.7109375" style="1" customWidth="1"/>
    <col min="3" max="3" width="6.7109375" style="1" customWidth="1"/>
    <col min="4" max="26" width="5.28125" style="1" customWidth="1"/>
    <col min="27" max="16384" width="9.140625" style="1" customWidth="1"/>
  </cols>
  <sheetData>
    <row r="1" spans="1:26" ht="15.75">
      <c r="A1" s="239" t="s">
        <v>116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row>
    <row r="2" spans="1:26" ht="33" customHeight="1">
      <c r="A2" s="214" t="s">
        <v>115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row>
    <row r="3" spans="1:26" ht="23.25" customHeight="1">
      <c r="A3" s="214" t="s">
        <v>675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6" ht="15.75">
      <c r="A4" s="307" t="s">
        <v>13</v>
      </c>
      <c r="B4" s="307"/>
      <c r="C4" s="307"/>
      <c r="D4" s="307"/>
      <c r="E4" s="307"/>
      <c r="F4" s="307"/>
      <c r="G4" s="307"/>
      <c r="H4" s="307"/>
      <c r="I4" s="307"/>
      <c r="J4" s="307"/>
      <c r="K4" s="307"/>
      <c r="L4" s="307"/>
      <c r="M4" s="307"/>
      <c r="N4" s="307"/>
      <c r="O4" s="307"/>
      <c r="P4" s="307"/>
      <c r="Q4" s="307"/>
      <c r="R4" s="307"/>
      <c r="S4" s="307"/>
      <c r="T4" s="307"/>
      <c r="U4" s="307"/>
      <c r="V4" s="307"/>
      <c r="W4" s="307"/>
      <c r="X4" s="307"/>
      <c r="Y4" s="307"/>
      <c r="Z4" s="307"/>
    </row>
    <row r="5" spans="1:26" ht="24" customHeight="1">
      <c r="A5" s="241" t="s">
        <v>676</v>
      </c>
      <c r="B5" s="241" t="s">
        <v>434</v>
      </c>
      <c r="C5" s="241" t="s">
        <v>242</v>
      </c>
      <c r="D5" s="263" t="s">
        <v>256</v>
      </c>
      <c r="E5" s="263" t="s">
        <v>257</v>
      </c>
      <c r="F5" s="263" t="s">
        <v>258</v>
      </c>
      <c r="G5" s="241" t="s">
        <v>463</v>
      </c>
      <c r="H5" s="241"/>
      <c r="I5" s="241"/>
      <c r="J5" s="241"/>
      <c r="K5" s="241"/>
      <c r="L5" s="271" t="s">
        <v>260</v>
      </c>
      <c r="M5" s="271" t="s">
        <v>261</v>
      </c>
      <c r="N5" s="271" t="s">
        <v>262</v>
      </c>
      <c r="O5" s="271" t="s">
        <v>263</v>
      </c>
      <c r="P5" s="241" t="s">
        <v>463</v>
      </c>
      <c r="Q5" s="241"/>
      <c r="R5" s="263" t="s">
        <v>264</v>
      </c>
      <c r="S5" s="241" t="s">
        <v>463</v>
      </c>
      <c r="T5" s="241"/>
      <c r="U5" s="263" t="s">
        <v>265</v>
      </c>
      <c r="V5" s="263" t="s">
        <v>266</v>
      </c>
      <c r="W5" s="241" t="s">
        <v>463</v>
      </c>
      <c r="X5" s="241"/>
      <c r="Y5" s="241"/>
      <c r="Z5" s="241"/>
    </row>
    <row r="6" spans="1:26" ht="189" customHeight="1">
      <c r="A6" s="241"/>
      <c r="B6" s="241"/>
      <c r="C6" s="241"/>
      <c r="D6" s="264"/>
      <c r="E6" s="264"/>
      <c r="F6" s="264"/>
      <c r="G6" s="46" t="s">
        <v>267</v>
      </c>
      <c r="H6" s="46" t="s">
        <v>268</v>
      </c>
      <c r="I6" s="46" t="s">
        <v>269</v>
      </c>
      <c r="J6" s="46" t="s">
        <v>270</v>
      </c>
      <c r="K6" s="46" t="s">
        <v>271</v>
      </c>
      <c r="L6" s="271"/>
      <c r="M6" s="271"/>
      <c r="N6" s="271"/>
      <c r="O6" s="271"/>
      <c r="P6" s="46" t="s">
        <v>272</v>
      </c>
      <c r="Q6" s="46" t="s">
        <v>273</v>
      </c>
      <c r="R6" s="264"/>
      <c r="S6" s="46" t="s">
        <v>117</v>
      </c>
      <c r="T6" s="46" t="s">
        <v>118</v>
      </c>
      <c r="U6" s="264"/>
      <c r="V6" s="264"/>
      <c r="W6" s="46" t="s">
        <v>276</v>
      </c>
      <c r="X6" s="46" t="s">
        <v>277</v>
      </c>
      <c r="Y6" s="46" t="s">
        <v>278</v>
      </c>
      <c r="Z6" s="46" t="s">
        <v>279</v>
      </c>
    </row>
    <row r="7" spans="1:26"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row>
    <row r="8" spans="1:26" ht="15.75">
      <c r="A8" s="59">
        <f>'16'!A7</f>
        <v>50</v>
      </c>
      <c r="B8" s="59">
        <f>'60'!B7</f>
        <v>0</v>
      </c>
      <c r="C8" s="59">
        <f>'75'!C8</f>
        <v>0</v>
      </c>
      <c r="D8" s="107"/>
      <c r="E8" s="107"/>
      <c r="F8" s="107"/>
      <c r="G8" s="107"/>
      <c r="H8" s="107"/>
      <c r="I8" s="107"/>
      <c r="J8" s="107"/>
      <c r="K8" s="107"/>
      <c r="L8" s="107"/>
      <c r="M8" s="107"/>
      <c r="N8" s="107"/>
      <c r="O8" s="107"/>
      <c r="P8" s="107"/>
      <c r="Q8" s="107"/>
      <c r="R8" s="107"/>
      <c r="S8" s="107"/>
      <c r="T8" s="107"/>
      <c r="U8" s="107"/>
      <c r="V8" s="107"/>
      <c r="W8" s="107"/>
      <c r="X8" s="107"/>
      <c r="Y8" s="107"/>
      <c r="Z8" s="107"/>
    </row>
    <row r="9" spans="1:3" s="7" customFormat="1" ht="15.75">
      <c r="A9" s="7" t="s">
        <v>684</v>
      </c>
      <c r="B9" s="7" t="s">
        <v>684</v>
      </c>
      <c r="C9" s="7" t="s">
        <v>684</v>
      </c>
    </row>
    <row r="10" spans="1:35" ht="24.75" customHeight="1">
      <c r="A10" s="215"/>
      <c r="B10" s="215"/>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50"/>
      <c r="AB10" s="8"/>
      <c r="AC10" s="8"/>
      <c r="AD10" s="8"/>
      <c r="AE10" s="8"/>
      <c r="AF10" s="8"/>
      <c r="AG10" s="8"/>
      <c r="AH10" s="8"/>
      <c r="AI10" s="8"/>
    </row>
    <row r="11" spans="1:30" ht="15.75">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37"/>
      <c r="AB11" s="37"/>
      <c r="AC11" s="37"/>
      <c r="AD11" s="37"/>
    </row>
  </sheetData>
  <sheetProtection/>
  <mergeCells count="24">
    <mergeCell ref="A1:Z1"/>
    <mergeCell ref="A2:Z2"/>
    <mergeCell ref="A3:Z3"/>
    <mergeCell ref="A4:Z4"/>
    <mergeCell ref="A5:A6"/>
    <mergeCell ref="B5:B6"/>
    <mergeCell ref="E5:E6"/>
    <mergeCell ref="F5:F6"/>
    <mergeCell ref="A11:Z11"/>
    <mergeCell ref="R5:R6"/>
    <mergeCell ref="S5:T5"/>
    <mergeCell ref="U5:U6"/>
    <mergeCell ref="V5:V6"/>
    <mergeCell ref="W5:Z5"/>
    <mergeCell ref="M5:M6"/>
    <mergeCell ref="N5:N6"/>
    <mergeCell ref="O5:O6"/>
    <mergeCell ref="P5:Q5"/>
    <mergeCell ref="A10:B10"/>
    <mergeCell ref="C10:Z10"/>
    <mergeCell ref="G5:K5"/>
    <mergeCell ref="L5:L6"/>
    <mergeCell ref="C5:C6"/>
    <mergeCell ref="D5:D6"/>
  </mergeCells>
  <printOptions/>
  <pageMargins left="0.5118110236220472" right="0.5118110236220472" top="0.7480314960629921" bottom="0.7480314960629921" header="0.31496062992125984" footer="0.31496062992125984"/>
  <pageSetup horizontalDpi="600" verticalDpi="600" orientation="landscape" paperSize="9" scale="84" r:id="rId1"/>
</worksheet>
</file>

<file path=xl/worksheets/sheet105.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zoomScalePageLayoutView="0" workbookViewId="0" topLeftCell="A1">
      <selection activeCell="A3" sqref="A3:Z3"/>
    </sheetView>
  </sheetViews>
  <sheetFormatPr defaultColWidth="9.140625" defaultRowHeight="15"/>
  <cols>
    <col min="1" max="1" width="6.00390625" style="27" customWidth="1"/>
    <col min="2" max="2" width="9.7109375" style="27" customWidth="1"/>
    <col min="3" max="3" width="14.140625" style="27" customWidth="1"/>
    <col min="4" max="4" width="12.421875" style="27" customWidth="1"/>
    <col min="5" max="5" width="8.7109375" style="27" customWidth="1"/>
    <col min="6" max="6" width="8.140625" style="27" customWidth="1"/>
    <col min="7" max="7" width="8.7109375" style="27" customWidth="1"/>
    <col min="8" max="9" width="9.28125" style="27" bestFit="1" customWidth="1"/>
    <col min="10" max="10" width="8.8515625" style="27" customWidth="1"/>
    <col min="11" max="11" width="14.57421875" style="27" customWidth="1"/>
    <col min="12" max="16384" width="9.140625" style="27" customWidth="1"/>
  </cols>
  <sheetData>
    <row r="1" spans="1:11" ht="15.75">
      <c r="A1" s="239" t="s">
        <v>119</v>
      </c>
      <c r="B1" s="239"/>
      <c r="C1" s="239"/>
      <c r="D1" s="239"/>
      <c r="E1" s="239"/>
      <c r="F1" s="239"/>
      <c r="G1" s="239"/>
      <c r="H1" s="239"/>
      <c r="I1" s="239"/>
      <c r="J1" s="239"/>
      <c r="K1" s="239"/>
    </row>
    <row r="2" spans="1:11" ht="36.75" customHeight="1">
      <c r="A2" s="214" t="s">
        <v>120</v>
      </c>
      <c r="B2" s="214"/>
      <c r="C2" s="214"/>
      <c r="D2" s="214"/>
      <c r="E2" s="214"/>
      <c r="F2" s="214"/>
      <c r="G2" s="214"/>
      <c r="H2" s="214"/>
      <c r="I2" s="214"/>
      <c r="J2" s="214"/>
      <c r="K2" s="214"/>
    </row>
    <row r="3" spans="1:11" ht="15.75">
      <c r="A3" s="234" t="s">
        <v>675</v>
      </c>
      <c r="B3" s="234"/>
      <c r="C3" s="234"/>
      <c r="D3" s="234"/>
      <c r="E3" s="234"/>
      <c r="F3" s="234"/>
      <c r="G3" s="234"/>
      <c r="H3" s="234"/>
      <c r="I3" s="234"/>
      <c r="J3" s="234"/>
      <c r="K3" s="234"/>
    </row>
    <row r="4" spans="1:11" ht="18" customHeight="1">
      <c r="A4" s="14"/>
      <c r="B4" s="14"/>
      <c r="C4" s="14"/>
      <c r="D4" s="14"/>
      <c r="E4" s="14"/>
      <c r="F4" s="14"/>
      <c r="G4" s="14"/>
      <c r="H4" s="14"/>
      <c r="I4" s="307" t="s">
        <v>13</v>
      </c>
      <c r="J4" s="307"/>
      <c r="K4" s="307"/>
    </row>
    <row r="5" spans="1:11" ht="27" customHeight="1">
      <c r="A5" s="218" t="s">
        <v>676</v>
      </c>
      <c r="B5" s="218" t="s">
        <v>437</v>
      </c>
      <c r="C5" s="218" t="s">
        <v>282</v>
      </c>
      <c r="D5" s="218" t="s">
        <v>759</v>
      </c>
      <c r="E5" s="218"/>
      <c r="F5" s="218"/>
      <c r="G5" s="218" t="s">
        <v>283</v>
      </c>
      <c r="H5" s="218"/>
      <c r="I5" s="218"/>
      <c r="J5" s="218"/>
      <c r="K5" s="218" t="s">
        <v>284</v>
      </c>
    </row>
    <row r="6" spans="1:11" ht="63.75" customHeight="1">
      <c r="A6" s="218"/>
      <c r="B6" s="218"/>
      <c r="C6" s="218"/>
      <c r="D6" s="3" t="s">
        <v>285</v>
      </c>
      <c r="E6" s="3" t="s">
        <v>286</v>
      </c>
      <c r="F6" s="3" t="s">
        <v>287</v>
      </c>
      <c r="G6" s="3" t="s">
        <v>677</v>
      </c>
      <c r="H6" s="3" t="s">
        <v>288</v>
      </c>
      <c r="I6" s="3" t="s">
        <v>289</v>
      </c>
      <c r="J6" s="3" t="s">
        <v>290</v>
      </c>
      <c r="K6" s="218"/>
    </row>
    <row r="7" spans="1:11" ht="15.75">
      <c r="A7" s="3">
        <v>1</v>
      </c>
      <c r="B7" s="3">
        <v>2</v>
      </c>
      <c r="C7" s="3">
        <v>3</v>
      </c>
      <c r="D7" s="3">
        <v>4</v>
      </c>
      <c r="E7" s="3">
        <v>5</v>
      </c>
      <c r="F7" s="3">
        <v>6</v>
      </c>
      <c r="G7" s="3">
        <v>7</v>
      </c>
      <c r="H7" s="3">
        <v>8</v>
      </c>
      <c r="I7" s="3">
        <v>9</v>
      </c>
      <c r="J7" s="3">
        <v>10</v>
      </c>
      <c r="K7" s="3">
        <v>11</v>
      </c>
    </row>
    <row r="8" spans="1:11" ht="15.75">
      <c r="A8" s="4"/>
      <c r="B8" s="4">
        <f>'63'!B9</f>
        <v>0</v>
      </c>
      <c r="C8" s="5">
        <f>D8+E8+F8</f>
        <v>0</v>
      </c>
      <c r="D8" s="6"/>
      <c r="E8" s="6"/>
      <c r="F8" s="6"/>
      <c r="G8" s="5">
        <f>H8+I8+J8</f>
        <v>0</v>
      </c>
      <c r="H8" s="6"/>
      <c r="I8" s="6"/>
      <c r="J8" s="6"/>
      <c r="K8" s="6"/>
    </row>
    <row r="9" spans="1:7" ht="15.75">
      <c r="A9" s="64" t="s">
        <v>684</v>
      </c>
      <c r="B9" s="64" t="s">
        <v>684</v>
      </c>
      <c r="C9" s="64" t="s">
        <v>684</v>
      </c>
      <c r="D9" s="64"/>
      <c r="E9" s="64"/>
      <c r="F9" s="64"/>
      <c r="G9" s="64" t="s">
        <v>684</v>
      </c>
    </row>
    <row r="10" spans="1:26" s="1" customFormat="1" ht="35.25" customHeight="1">
      <c r="A10" s="215" t="s">
        <v>685</v>
      </c>
      <c r="B10" s="215"/>
      <c r="C10" s="224" t="s">
        <v>121</v>
      </c>
      <c r="D10" s="224"/>
      <c r="E10" s="224"/>
      <c r="F10" s="224"/>
      <c r="G10" s="224"/>
      <c r="H10" s="224"/>
      <c r="I10" s="224"/>
      <c r="J10" s="224"/>
      <c r="K10" s="224"/>
      <c r="L10" s="50"/>
      <c r="M10" s="50"/>
      <c r="N10" s="50"/>
      <c r="O10" s="50"/>
      <c r="P10" s="50"/>
      <c r="Q10" s="50"/>
      <c r="R10" s="50"/>
      <c r="S10" s="8"/>
      <c r="T10" s="8"/>
      <c r="U10" s="8"/>
      <c r="V10" s="8"/>
      <c r="W10" s="8"/>
      <c r="X10" s="8"/>
      <c r="Y10" s="8"/>
      <c r="Z10" s="8"/>
    </row>
    <row r="11" spans="1:21" s="1" customFormat="1" ht="15.75">
      <c r="A11" s="223" t="s">
        <v>122</v>
      </c>
      <c r="B11" s="223"/>
      <c r="C11" s="223"/>
      <c r="D11" s="223"/>
      <c r="E11" s="223"/>
      <c r="F11" s="223"/>
      <c r="G11" s="223"/>
      <c r="H11" s="223"/>
      <c r="I11" s="223"/>
      <c r="J11" s="223"/>
      <c r="K11" s="223"/>
      <c r="L11" s="37"/>
      <c r="M11" s="37"/>
      <c r="N11" s="37"/>
      <c r="O11" s="37"/>
      <c r="P11" s="37"/>
      <c r="Q11" s="37"/>
      <c r="R11" s="37"/>
      <c r="S11" s="37"/>
      <c r="T11" s="37"/>
      <c r="U11" s="37"/>
    </row>
  </sheetData>
  <sheetProtection/>
  <mergeCells count="13">
    <mergeCell ref="A11:K11"/>
    <mergeCell ref="A5:A6"/>
    <mergeCell ref="B5:B6"/>
    <mergeCell ref="C5:C6"/>
    <mergeCell ref="D5:F5"/>
    <mergeCell ref="G5:J5"/>
    <mergeCell ref="A10:B10"/>
    <mergeCell ref="C10:K10"/>
    <mergeCell ref="A1:K1"/>
    <mergeCell ref="A2:K2"/>
    <mergeCell ref="A3:K3"/>
    <mergeCell ref="I4:K4"/>
    <mergeCell ref="K5:K6"/>
  </mergeCells>
  <printOptions/>
  <pageMargins left="0.7086614173228347" right="0.32" top="0.7480314960629921" bottom="0.7480314960629921" header="0.31496062992125984" footer="0.31496062992125984"/>
  <pageSetup horizontalDpi="600" verticalDpi="600" orientation="landscape" paperSize="9" scale="120" r:id="rId1"/>
</worksheet>
</file>

<file path=xl/worksheets/sheet106.xml><?xml version="1.0" encoding="utf-8"?>
<worksheet xmlns="http://schemas.openxmlformats.org/spreadsheetml/2006/main" xmlns:r="http://schemas.openxmlformats.org/officeDocument/2006/relationships">
  <sheetPr>
    <tabColor theme="0"/>
  </sheetPr>
  <dimension ref="A1:Z12"/>
  <sheetViews>
    <sheetView view="pageBreakPreview" zoomScaleSheetLayoutView="100" zoomScalePageLayoutView="0" workbookViewId="0" topLeftCell="A2">
      <selection activeCell="A3" sqref="A3:Z3"/>
    </sheetView>
  </sheetViews>
  <sheetFormatPr defaultColWidth="9.140625" defaultRowHeight="15"/>
  <cols>
    <col min="1" max="1" width="5.28125" style="1" customWidth="1"/>
    <col min="2" max="2" width="9.421875" style="1" customWidth="1"/>
    <col min="3" max="3" width="9.28125" style="1" bestFit="1" customWidth="1"/>
    <col min="4" max="9" width="7.7109375" style="1" customWidth="1"/>
    <col min="10" max="10" width="9.28125" style="1" bestFit="1" customWidth="1"/>
    <col min="11" max="11" width="9.28125" style="1" customWidth="1"/>
    <col min="12" max="16" width="6.421875" style="1" customWidth="1"/>
    <col min="17" max="16384" width="9.140625" style="1" customWidth="1"/>
  </cols>
  <sheetData>
    <row r="1" spans="1:16" ht="15.75">
      <c r="A1" s="274" t="s">
        <v>123</v>
      </c>
      <c r="B1" s="274"/>
      <c r="C1" s="274"/>
      <c r="D1" s="274"/>
      <c r="E1" s="274"/>
      <c r="F1" s="274"/>
      <c r="G1" s="274"/>
      <c r="H1" s="274"/>
      <c r="I1" s="274"/>
      <c r="J1" s="274"/>
      <c r="K1" s="274"/>
      <c r="L1" s="274"/>
      <c r="M1" s="274"/>
      <c r="N1" s="274"/>
      <c r="O1" s="274"/>
      <c r="P1" s="274"/>
    </row>
    <row r="2" spans="1:16" ht="41.25" customHeight="1">
      <c r="A2" s="273" t="s">
        <v>124</v>
      </c>
      <c r="B2" s="273"/>
      <c r="C2" s="273"/>
      <c r="D2" s="273"/>
      <c r="E2" s="273"/>
      <c r="F2" s="273"/>
      <c r="G2" s="273"/>
      <c r="H2" s="273"/>
      <c r="I2" s="273"/>
      <c r="J2" s="273"/>
      <c r="K2" s="273"/>
      <c r="L2" s="273"/>
      <c r="M2" s="273"/>
      <c r="N2" s="273"/>
      <c r="O2" s="273"/>
      <c r="P2" s="273"/>
    </row>
    <row r="3" spans="1:16" ht="15.75">
      <c r="A3" s="273" t="s">
        <v>675</v>
      </c>
      <c r="B3" s="273"/>
      <c r="C3" s="273"/>
      <c r="D3" s="273"/>
      <c r="E3" s="273"/>
      <c r="F3" s="273"/>
      <c r="G3" s="273"/>
      <c r="H3" s="273"/>
      <c r="I3" s="273"/>
      <c r="J3" s="273"/>
      <c r="K3" s="273"/>
      <c r="L3" s="273"/>
      <c r="M3" s="273"/>
      <c r="N3" s="273"/>
      <c r="O3" s="273"/>
      <c r="P3" s="273"/>
    </row>
    <row r="4" spans="1:16" ht="15.75">
      <c r="A4" s="309" t="s">
        <v>14</v>
      </c>
      <c r="B4" s="309"/>
      <c r="C4" s="309"/>
      <c r="D4" s="309"/>
      <c r="E4" s="309"/>
      <c r="F4" s="309"/>
      <c r="G4" s="309"/>
      <c r="H4" s="309"/>
      <c r="I4" s="309"/>
      <c r="J4" s="309"/>
      <c r="K4" s="309"/>
      <c r="L4" s="309"/>
      <c r="M4" s="309"/>
      <c r="N4" s="309"/>
      <c r="O4" s="309"/>
      <c r="P4" s="309"/>
    </row>
    <row r="5" spans="1:16" ht="33.75" customHeight="1">
      <c r="A5" s="245" t="s">
        <v>676</v>
      </c>
      <c r="B5" s="245" t="s">
        <v>434</v>
      </c>
      <c r="C5" s="245" t="s">
        <v>293</v>
      </c>
      <c r="D5" s="245" t="s">
        <v>759</v>
      </c>
      <c r="E5" s="245"/>
      <c r="F5" s="245"/>
      <c r="G5" s="245"/>
      <c r="H5" s="245"/>
      <c r="I5" s="245"/>
      <c r="J5" s="244" t="s">
        <v>294</v>
      </c>
      <c r="K5" s="253" t="s">
        <v>295</v>
      </c>
      <c r="L5" s="245" t="s">
        <v>296</v>
      </c>
      <c r="M5" s="245"/>
      <c r="N5" s="245"/>
      <c r="O5" s="245"/>
      <c r="P5" s="245"/>
    </row>
    <row r="6" spans="1:16" ht="197.25" customHeight="1">
      <c r="A6" s="245"/>
      <c r="B6" s="245"/>
      <c r="C6" s="245"/>
      <c r="D6" s="29" t="s">
        <v>297</v>
      </c>
      <c r="E6" s="30" t="s">
        <v>755</v>
      </c>
      <c r="F6" s="29" t="s">
        <v>298</v>
      </c>
      <c r="G6" s="30" t="s">
        <v>755</v>
      </c>
      <c r="H6" s="29" t="s">
        <v>299</v>
      </c>
      <c r="I6" s="30" t="s">
        <v>755</v>
      </c>
      <c r="J6" s="244"/>
      <c r="K6" s="255"/>
      <c r="L6" s="29" t="s">
        <v>170</v>
      </c>
      <c r="M6" s="29" t="s">
        <v>300</v>
      </c>
      <c r="N6" s="30" t="s">
        <v>755</v>
      </c>
      <c r="O6" s="29" t="s">
        <v>301</v>
      </c>
      <c r="P6" s="30" t="s">
        <v>755</v>
      </c>
    </row>
    <row r="7" spans="1:16" ht="15.75">
      <c r="A7" s="30">
        <v>1</v>
      </c>
      <c r="B7" s="30">
        <v>2</v>
      </c>
      <c r="C7" s="30">
        <v>3</v>
      </c>
      <c r="D7" s="30">
        <v>4</v>
      </c>
      <c r="E7" s="30">
        <v>5</v>
      </c>
      <c r="F7" s="30">
        <v>6</v>
      </c>
      <c r="G7" s="30">
        <v>7</v>
      </c>
      <c r="H7" s="30">
        <v>8</v>
      </c>
      <c r="I7" s="30">
        <v>9</v>
      </c>
      <c r="J7" s="30">
        <v>10</v>
      </c>
      <c r="K7" s="30">
        <v>11</v>
      </c>
      <c r="L7" s="30">
        <v>12</v>
      </c>
      <c r="M7" s="30">
        <v>13</v>
      </c>
      <c r="N7" s="30">
        <v>14</v>
      </c>
      <c r="O7" s="30">
        <v>15</v>
      </c>
      <c r="P7" s="30">
        <v>16</v>
      </c>
    </row>
    <row r="8" spans="1:16" ht="15.75">
      <c r="A8" s="59">
        <f>'18'!A9</f>
        <v>50</v>
      </c>
      <c r="B8" s="59">
        <f>'61'!B8</f>
        <v>0</v>
      </c>
      <c r="C8" s="78">
        <f>D8+F8+H8</f>
        <v>0</v>
      </c>
      <c r="D8" s="61"/>
      <c r="E8" s="78" t="e">
        <f>D8/C8*100</f>
        <v>#DIV/0!</v>
      </c>
      <c r="F8" s="61"/>
      <c r="G8" s="78" t="e">
        <f>F8/C8*100</f>
        <v>#DIV/0!</v>
      </c>
      <c r="H8" s="61"/>
      <c r="I8" s="78" t="e">
        <f>H8/C8*100</f>
        <v>#DIV/0!</v>
      </c>
      <c r="J8" s="61"/>
      <c r="K8" s="61"/>
      <c r="L8" s="78">
        <f>M8+O8</f>
        <v>0</v>
      </c>
      <c r="M8" s="61"/>
      <c r="N8" s="119">
        <f>M8/((7!U7-7!V7)+('12'!U6-'12'!V6))*100</f>
        <v>0</v>
      </c>
      <c r="O8" s="61"/>
      <c r="P8" s="71">
        <f>O8/(7!V7+'12'!V6)*100</f>
        <v>0</v>
      </c>
    </row>
    <row r="9" spans="1:16" s="7" customFormat="1" ht="15.75">
      <c r="A9" s="7" t="s">
        <v>684</v>
      </c>
      <c r="B9" s="7" t="s">
        <v>684</v>
      </c>
      <c r="C9" s="7" t="s">
        <v>684</v>
      </c>
      <c r="E9" s="7" t="s">
        <v>684</v>
      </c>
      <c r="G9" s="7" t="s">
        <v>684</v>
      </c>
      <c r="I9" s="7" t="s">
        <v>684</v>
      </c>
      <c r="L9" s="7" t="s">
        <v>684</v>
      </c>
      <c r="N9" s="7" t="s">
        <v>684</v>
      </c>
      <c r="P9" s="7" t="s">
        <v>684</v>
      </c>
    </row>
    <row r="10" spans="1:26" ht="21" customHeight="1">
      <c r="A10" s="215" t="s">
        <v>685</v>
      </c>
      <c r="B10" s="215"/>
      <c r="C10" s="224" t="s">
        <v>686</v>
      </c>
      <c r="D10" s="224"/>
      <c r="E10" s="224"/>
      <c r="F10" s="224"/>
      <c r="G10" s="224"/>
      <c r="H10" s="224"/>
      <c r="I10" s="224"/>
      <c r="J10" s="224"/>
      <c r="K10" s="224"/>
      <c r="L10" s="224"/>
      <c r="M10" s="224"/>
      <c r="N10" s="224"/>
      <c r="O10" s="224"/>
      <c r="P10" s="224"/>
      <c r="Q10" s="50"/>
      <c r="R10" s="50"/>
      <c r="S10" s="8"/>
      <c r="T10" s="8"/>
      <c r="U10" s="8"/>
      <c r="V10" s="8"/>
      <c r="W10" s="8"/>
      <c r="X10" s="8"/>
      <c r="Y10" s="8"/>
      <c r="Z10" s="8"/>
    </row>
    <row r="11" spans="1:21" ht="15.75">
      <c r="A11" s="223" t="s">
        <v>302</v>
      </c>
      <c r="B11" s="223"/>
      <c r="C11" s="223"/>
      <c r="D11" s="223"/>
      <c r="E11" s="223"/>
      <c r="F11" s="223"/>
      <c r="G11" s="223"/>
      <c r="H11" s="223"/>
      <c r="I11" s="223"/>
      <c r="J11" s="223"/>
      <c r="K11" s="223"/>
      <c r="L11" s="223"/>
      <c r="M11" s="223"/>
      <c r="N11" s="223"/>
      <c r="O11" s="223"/>
      <c r="P11" s="223"/>
      <c r="Q11" s="37"/>
      <c r="R11" s="37"/>
      <c r="S11" s="37"/>
      <c r="T11" s="37"/>
      <c r="U11" s="37"/>
    </row>
    <row r="12" spans="1:12" ht="15.75">
      <c r="A12" s="120"/>
      <c r="B12" s="120"/>
      <c r="C12" s="120"/>
      <c r="D12" s="120"/>
      <c r="E12" s="120"/>
      <c r="F12" s="120"/>
      <c r="G12" s="120"/>
      <c r="H12" s="120"/>
      <c r="I12" s="120"/>
      <c r="J12" s="120"/>
      <c r="K12" s="120"/>
      <c r="L12" s="120"/>
    </row>
  </sheetData>
  <sheetProtection/>
  <mergeCells count="14">
    <mergeCell ref="A10:B10"/>
    <mergeCell ref="C10:P10"/>
    <mergeCell ref="A11:P11"/>
    <mergeCell ref="A1:P1"/>
    <mergeCell ref="A2:P2"/>
    <mergeCell ref="A3:P3"/>
    <mergeCell ref="A4:P4"/>
    <mergeCell ref="A5:A6"/>
    <mergeCell ref="B5:B6"/>
    <mergeCell ref="C5:C6"/>
    <mergeCell ref="D5:I5"/>
    <mergeCell ref="J5:J6"/>
    <mergeCell ref="K5:K6"/>
    <mergeCell ref="L5:P5"/>
  </mergeCells>
  <printOptions/>
  <pageMargins left="0.4330708661417323" right="0.4724409448818898" top="0.7480314960629921" bottom="0.7480314960629921" header="0.31496062992125984" footer="0.31496062992125984"/>
  <pageSetup horizontalDpi="600" verticalDpi="600" orientation="landscape" paperSize="9" scale="110" r:id="rId1"/>
</worksheet>
</file>

<file path=xl/worksheets/sheet107.xml><?xml version="1.0" encoding="utf-8"?>
<worksheet xmlns="http://schemas.openxmlformats.org/spreadsheetml/2006/main" xmlns:r="http://schemas.openxmlformats.org/officeDocument/2006/relationships">
  <sheetPr>
    <tabColor theme="0"/>
  </sheetPr>
  <dimension ref="A1:Z12"/>
  <sheetViews>
    <sheetView view="pageBreakPreview" zoomScale="80" zoomScaleSheetLayoutView="80" zoomScalePageLayoutView="0" workbookViewId="0" topLeftCell="A1">
      <selection activeCell="A3" sqref="A3:Z3"/>
    </sheetView>
  </sheetViews>
  <sheetFormatPr defaultColWidth="9.140625" defaultRowHeight="15"/>
  <cols>
    <col min="1" max="1" width="6.28125" style="27" customWidth="1"/>
    <col min="2" max="2" width="9.421875" style="27" customWidth="1"/>
    <col min="3" max="3" width="9.28125" style="27" customWidth="1"/>
    <col min="4" max="4" width="6.421875" style="27" customWidth="1"/>
    <col min="5" max="5" width="7.7109375" style="27" customWidth="1"/>
    <col min="6" max="6" width="6.8515625" style="27" customWidth="1"/>
    <col min="7" max="7" width="7.421875" style="27" customWidth="1"/>
    <col min="8" max="8" width="7.00390625" style="27" customWidth="1"/>
    <col min="9" max="9" width="9.140625" style="27" customWidth="1"/>
    <col min="10" max="10" width="7.28125" style="27" customWidth="1"/>
    <col min="11" max="11" width="10.00390625" style="27" customWidth="1"/>
    <col min="12" max="12" width="7.421875" style="27" customWidth="1"/>
    <col min="13" max="13" width="10.57421875" style="27" customWidth="1"/>
    <col min="14" max="14" width="7.421875" style="27" customWidth="1"/>
    <col min="15" max="15" width="10.421875" style="27" customWidth="1"/>
    <col min="16" max="16" width="6.8515625" style="27" customWidth="1"/>
    <col min="17" max="17" width="11.57421875" style="27" customWidth="1"/>
    <col min="18" max="18" width="8.140625" style="27" customWidth="1"/>
    <col min="19" max="19" width="10.140625" style="27" customWidth="1"/>
    <col min="20" max="16384" width="9.140625" style="27" customWidth="1"/>
  </cols>
  <sheetData>
    <row r="1" spans="1:19" ht="15.75">
      <c r="A1" s="322" t="s">
        <v>125</v>
      </c>
      <c r="B1" s="322"/>
      <c r="C1" s="322"/>
      <c r="D1" s="322"/>
      <c r="E1" s="322"/>
      <c r="F1" s="322"/>
      <c r="G1" s="322"/>
      <c r="H1" s="322"/>
      <c r="I1" s="322"/>
      <c r="J1" s="322"/>
      <c r="K1" s="322"/>
      <c r="L1" s="322"/>
      <c r="M1" s="322"/>
      <c r="N1" s="322"/>
      <c r="O1" s="322"/>
      <c r="P1" s="322"/>
      <c r="Q1" s="322"/>
      <c r="R1" s="322"/>
      <c r="S1" s="322"/>
    </row>
    <row r="2" spans="1:19" ht="41.25" customHeight="1">
      <c r="A2" s="273" t="s">
        <v>126</v>
      </c>
      <c r="B2" s="273"/>
      <c r="C2" s="273"/>
      <c r="D2" s="273"/>
      <c r="E2" s="273"/>
      <c r="F2" s="273"/>
      <c r="G2" s="273"/>
      <c r="H2" s="273"/>
      <c r="I2" s="273"/>
      <c r="J2" s="273"/>
      <c r="K2" s="273"/>
      <c r="L2" s="273"/>
      <c r="M2" s="273"/>
      <c r="N2" s="273"/>
      <c r="O2" s="273"/>
      <c r="P2" s="273"/>
      <c r="Q2" s="273"/>
      <c r="R2" s="273"/>
      <c r="S2" s="273"/>
    </row>
    <row r="3" spans="1:19" ht="15.75">
      <c r="A3" s="251" t="s">
        <v>675</v>
      </c>
      <c r="B3" s="251"/>
      <c r="C3" s="251"/>
      <c r="D3" s="251"/>
      <c r="E3" s="251"/>
      <c r="F3" s="251"/>
      <c r="G3" s="251"/>
      <c r="H3" s="251"/>
      <c r="I3" s="251"/>
      <c r="J3" s="251"/>
      <c r="K3" s="251"/>
      <c r="L3" s="251"/>
      <c r="M3" s="251"/>
      <c r="N3" s="251"/>
      <c r="O3" s="251"/>
      <c r="P3" s="251"/>
      <c r="Q3" s="251"/>
      <c r="R3" s="251"/>
      <c r="S3" s="251"/>
    </row>
    <row r="4" spans="1:19" ht="19.5" customHeight="1">
      <c r="A4" s="35"/>
      <c r="B4" s="35"/>
      <c r="C4" s="35"/>
      <c r="D4" s="35"/>
      <c r="E4" s="35"/>
      <c r="F4" s="35"/>
      <c r="G4" s="35"/>
      <c r="H4" s="35"/>
      <c r="I4" s="35"/>
      <c r="J4" s="323" t="s">
        <v>12</v>
      </c>
      <c r="K4" s="323"/>
      <c r="L4" s="323"/>
      <c r="M4" s="323"/>
      <c r="N4" s="323"/>
      <c r="O4" s="323"/>
      <c r="P4" s="323"/>
      <c r="Q4" s="323"/>
      <c r="R4" s="323"/>
      <c r="S4" s="323"/>
    </row>
    <row r="5" spans="1:19" ht="139.5" customHeight="1">
      <c r="A5" s="256" t="s">
        <v>676</v>
      </c>
      <c r="B5" s="256" t="s">
        <v>434</v>
      </c>
      <c r="C5" s="256" t="s">
        <v>161</v>
      </c>
      <c r="D5" s="256" t="s">
        <v>162</v>
      </c>
      <c r="E5" s="256"/>
      <c r="F5" s="256" t="s">
        <v>163</v>
      </c>
      <c r="G5" s="256"/>
      <c r="H5" s="245" t="s">
        <v>164</v>
      </c>
      <c r="I5" s="245"/>
      <c r="J5" s="245" t="s">
        <v>165</v>
      </c>
      <c r="K5" s="245"/>
      <c r="L5" s="245" t="s">
        <v>166</v>
      </c>
      <c r="M5" s="245"/>
      <c r="N5" s="245" t="s">
        <v>167</v>
      </c>
      <c r="O5" s="245"/>
      <c r="P5" s="256" t="s">
        <v>168</v>
      </c>
      <c r="Q5" s="256"/>
      <c r="R5" s="256" t="s">
        <v>169</v>
      </c>
      <c r="S5" s="256"/>
    </row>
    <row r="6" spans="1:19" ht="15.75" customHeight="1">
      <c r="A6" s="256"/>
      <c r="B6" s="256"/>
      <c r="C6" s="256"/>
      <c r="D6" s="256" t="s">
        <v>170</v>
      </c>
      <c r="E6" s="256" t="s">
        <v>708</v>
      </c>
      <c r="F6" s="256" t="s">
        <v>170</v>
      </c>
      <c r="G6" s="256" t="s">
        <v>708</v>
      </c>
      <c r="H6" s="256" t="s">
        <v>170</v>
      </c>
      <c r="I6" s="256" t="s">
        <v>708</v>
      </c>
      <c r="J6" s="256" t="s">
        <v>170</v>
      </c>
      <c r="K6" s="256" t="s">
        <v>708</v>
      </c>
      <c r="L6" s="256" t="s">
        <v>170</v>
      </c>
      <c r="M6" s="256" t="s">
        <v>708</v>
      </c>
      <c r="N6" s="256" t="s">
        <v>170</v>
      </c>
      <c r="O6" s="256" t="s">
        <v>708</v>
      </c>
      <c r="P6" s="256" t="s">
        <v>170</v>
      </c>
      <c r="Q6" s="256" t="s">
        <v>708</v>
      </c>
      <c r="R6" s="256" t="s">
        <v>170</v>
      </c>
      <c r="S6" s="256" t="s">
        <v>708</v>
      </c>
    </row>
    <row r="7" spans="1:19" ht="15.75">
      <c r="A7" s="256"/>
      <c r="B7" s="256"/>
      <c r="C7" s="256"/>
      <c r="D7" s="256"/>
      <c r="E7" s="256"/>
      <c r="F7" s="256"/>
      <c r="G7" s="256"/>
      <c r="H7" s="256"/>
      <c r="I7" s="256"/>
      <c r="J7" s="256"/>
      <c r="K7" s="256"/>
      <c r="L7" s="256"/>
      <c r="M7" s="256"/>
      <c r="N7" s="256"/>
      <c r="O7" s="256"/>
      <c r="P7" s="256"/>
      <c r="Q7" s="256"/>
      <c r="R7" s="256"/>
      <c r="S7" s="256"/>
    </row>
    <row r="8" spans="1:19" ht="15.75">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row>
    <row r="9" spans="1:19" ht="15.75">
      <c r="A9" s="47">
        <f>'14'!A8</f>
        <v>50</v>
      </c>
      <c r="B9" s="164">
        <f>'62'!B9</f>
        <v>0</v>
      </c>
      <c r="C9" s="98">
        <f>SUM(D9:G9)</f>
        <v>0</v>
      </c>
      <c r="D9" s="23"/>
      <c r="E9" s="23"/>
      <c r="F9" s="23"/>
      <c r="G9" s="23"/>
      <c r="H9" s="23"/>
      <c r="I9" s="23"/>
      <c r="J9" s="23"/>
      <c r="K9" s="23"/>
      <c r="L9" s="23"/>
      <c r="M9" s="23"/>
      <c r="N9" s="23"/>
      <c r="O9" s="23"/>
      <c r="P9" s="23"/>
      <c r="Q9" s="23"/>
      <c r="R9" s="23"/>
      <c r="S9" s="23"/>
    </row>
    <row r="10" spans="1:3" s="73" customFormat="1" ht="15.75">
      <c r="A10" s="73" t="s">
        <v>684</v>
      </c>
      <c r="B10" s="73" t="s">
        <v>684</v>
      </c>
      <c r="C10" s="73" t="s">
        <v>684</v>
      </c>
    </row>
    <row r="11" spans="1:26" s="1" customFormat="1" ht="18" customHeight="1">
      <c r="A11" s="62" t="s">
        <v>685</v>
      </c>
      <c r="B11" s="224" t="s">
        <v>686</v>
      </c>
      <c r="C11" s="224"/>
      <c r="D11" s="224"/>
      <c r="E11" s="224"/>
      <c r="F11" s="224"/>
      <c r="G11" s="224"/>
      <c r="H11" s="224"/>
      <c r="I11" s="224"/>
      <c r="J11" s="224"/>
      <c r="K11" s="224"/>
      <c r="L11" s="224"/>
      <c r="M11" s="224"/>
      <c r="N11" s="224"/>
      <c r="O11" s="224"/>
      <c r="P11" s="224"/>
      <c r="Q11" s="224"/>
      <c r="R11" s="224"/>
      <c r="S11" s="224"/>
      <c r="T11" s="8"/>
      <c r="U11" s="8"/>
      <c r="V11" s="8"/>
      <c r="W11" s="8"/>
      <c r="X11" s="8"/>
      <c r="Y11" s="8"/>
      <c r="Z11" s="8"/>
    </row>
    <row r="12" spans="1:21" s="1" customFormat="1" ht="30" customHeight="1">
      <c r="A12" s="355" t="s">
        <v>171</v>
      </c>
      <c r="B12" s="355"/>
      <c r="C12" s="355"/>
      <c r="D12" s="355"/>
      <c r="E12" s="355"/>
      <c r="F12" s="355"/>
      <c r="G12" s="355"/>
      <c r="H12" s="355"/>
      <c r="I12" s="355"/>
      <c r="J12" s="355"/>
      <c r="K12" s="355"/>
      <c r="L12" s="355"/>
      <c r="M12" s="355"/>
      <c r="N12" s="355"/>
      <c r="O12" s="355"/>
      <c r="P12" s="355"/>
      <c r="Q12" s="355"/>
      <c r="R12" s="355"/>
      <c r="S12" s="355"/>
      <c r="T12" s="37"/>
      <c r="U12" s="37"/>
    </row>
  </sheetData>
  <sheetProtection/>
  <mergeCells count="33">
    <mergeCell ref="D5:E5"/>
    <mergeCell ref="H6:H7"/>
    <mergeCell ref="H5:I5"/>
    <mergeCell ref="A1:S1"/>
    <mergeCell ref="A2:S2"/>
    <mergeCell ref="A3:S3"/>
    <mergeCell ref="J4:S4"/>
    <mergeCell ref="P5:Q5"/>
    <mergeCell ref="R5:S5"/>
    <mergeCell ref="L5:M5"/>
    <mergeCell ref="N5:O5"/>
    <mergeCell ref="C5:C7"/>
    <mergeCell ref="I6:I7"/>
    <mergeCell ref="D6:D7"/>
    <mergeCell ref="E6:E7"/>
    <mergeCell ref="F6:F7"/>
    <mergeCell ref="G6:G7"/>
    <mergeCell ref="J5:K5"/>
    <mergeCell ref="F5:G5"/>
    <mergeCell ref="A12:S12"/>
    <mergeCell ref="O6:O7"/>
    <mergeCell ref="P6:P7"/>
    <mergeCell ref="Q6:Q7"/>
    <mergeCell ref="R6:R7"/>
    <mergeCell ref="S6:S7"/>
    <mergeCell ref="L6:L7"/>
    <mergeCell ref="J6:J7"/>
    <mergeCell ref="K6:K7"/>
    <mergeCell ref="B5:B7"/>
    <mergeCell ref="B11:S11"/>
    <mergeCell ref="M6:M7"/>
    <mergeCell ref="N6:N7"/>
    <mergeCell ref="A5:A7"/>
  </mergeCells>
  <printOptions/>
  <pageMargins left="0.4724409448818898" right="0.3937007874015748" top="0.7480314960629921" bottom="0.7480314960629921" header="0.31496062992125984" footer="0.31496062992125984"/>
  <pageSetup horizontalDpi="600" verticalDpi="600" orientation="landscape" paperSize="9" scale="86" r:id="rId1"/>
</worksheet>
</file>

<file path=xl/worksheets/sheet108.xml><?xml version="1.0" encoding="utf-8"?>
<worksheet xmlns="http://schemas.openxmlformats.org/spreadsheetml/2006/main" xmlns:r="http://schemas.openxmlformats.org/officeDocument/2006/relationships">
  <sheetPr>
    <tabColor theme="0"/>
  </sheetPr>
  <dimension ref="A1:Z13"/>
  <sheetViews>
    <sheetView view="pageBreakPreview" zoomScale="80" zoomScaleSheetLayoutView="80" zoomScalePageLayoutView="0" workbookViewId="0" topLeftCell="A1">
      <selection activeCell="A3" sqref="A3:Z3"/>
    </sheetView>
  </sheetViews>
  <sheetFormatPr defaultColWidth="9.140625" defaultRowHeight="15"/>
  <cols>
    <col min="1" max="1" width="6.28125" style="27" customWidth="1"/>
    <col min="2" max="2" width="9.8515625" style="27" customWidth="1"/>
    <col min="3" max="3" width="9.28125" style="27" customWidth="1"/>
    <col min="4" max="4" width="6.421875" style="27" customWidth="1"/>
    <col min="5" max="5" width="7.7109375" style="27" customWidth="1"/>
    <col min="6" max="6" width="6.8515625" style="27" customWidth="1"/>
    <col min="7" max="7" width="7.421875" style="27" customWidth="1"/>
    <col min="8" max="8" width="7.00390625" style="27" customWidth="1"/>
    <col min="9" max="9" width="9.140625" style="27" customWidth="1"/>
    <col min="10" max="10" width="7.28125" style="27" customWidth="1"/>
    <col min="11" max="11" width="9.28125" style="27" customWidth="1"/>
    <col min="12" max="12" width="9.57421875" style="27" customWidth="1"/>
    <col min="13" max="13" width="11.421875" style="27" customWidth="1"/>
    <col min="14" max="14" width="10.28125" style="27" customWidth="1"/>
    <col min="15" max="15" width="11.8515625" style="27" customWidth="1"/>
    <col min="16" max="16" width="8.140625" style="27" customWidth="1"/>
    <col min="17" max="17" width="11.7109375" style="27" customWidth="1"/>
    <col min="18" max="18" width="9.28125" style="27" customWidth="1"/>
    <col min="19" max="19" width="11.7109375" style="27" customWidth="1"/>
    <col min="20" max="16384" width="9.140625" style="27" customWidth="1"/>
  </cols>
  <sheetData>
    <row r="1" spans="1:19" ht="15.75">
      <c r="A1" s="322" t="s">
        <v>127</v>
      </c>
      <c r="B1" s="322"/>
      <c r="C1" s="322"/>
      <c r="D1" s="322"/>
      <c r="E1" s="322"/>
      <c r="F1" s="322"/>
      <c r="G1" s="322"/>
      <c r="H1" s="322"/>
      <c r="I1" s="322"/>
      <c r="J1" s="322"/>
      <c r="K1" s="322"/>
      <c r="L1" s="322"/>
      <c r="M1" s="322"/>
      <c r="N1" s="322"/>
      <c r="O1" s="322"/>
      <c r="P1" s="322"/>
      <c r="Q1" s="322"/>
      <c r="R1" s="322"/>
      <c r="S1" s="322"/>
    </row>
    <row r="2" spans="1:19" ht="39" customHeight="1">
      <c r="A2" s="273" t="s">
        <v>128</v>
      </c>
      <c r="B2" s="273"/>
      <c r="C2" s="273"/>
      <c r="D2" s="273"/>
      <c r="E2" s="273"/>
      <c r="F2" s="273"/>
      <c r="G2" s="273"/>
      <c r="H2" s="273"/>
      <c r="I2" s="273"/>
      <c r="J2" s="273"/>
      <c r="K2" s="273"/>
      <c r="L2" s="273"/>
      <c r="M2" s="273"/>
      <c r="N2" s="273"/>
      <c r="O2" s="273"/>
      <c r="P2" s="273"/>
      <c r="Q2" s="273"/>
      <c r="R2" s="273"/>
      <c r="S2" s="273"/>
    </row>
    <row r="3" spans="1:19" ht="15.75">
      <c r="A3" s="251" t="s">
        <v>675</v>
      </c>
      <c r="B3" s="251"/>
      <c r="C3" s="251"/>
      <c r="D3" s="251"/>
      <c r="E3" s="251"/>
      <c r="F3" s="251"/>
      <c r="G3" s="251"/>
      <c r="H3" s="251"/>
      <c r="I3" s="251"/>
      <c r="J3" s="251"/>
      <c r="K3" s="251"/>
      <c r="L3" s="251"/>
      <c r="M3" s="251"/>
      <c r="N3" s="251"/>
      <c r="O3" s="251"/>
      <c r="P3" s="251"/>
      <c r="Q3" s="251"/>
      <c r="R3" s="251"/>
      <c r="S3" s="251"/>
    </row>
    <row r="4" spans="1:19" ht="19.5" customHeight="1">
      <c r="A4" s="35"/>
      <c r="B4" s="35"/>
      <c r="C4" s="35"/>
      <c r="D4" s="35"/>
      <c r="E4" s="35"/>
      <c r="F4" s="35"/>
      <c r="G4" s="35"/>
      <c r="H4" s="35"/>
      <c r="I4" s="35"/>
      <c r="J4" s="323" t="s">
        <v>12</v>
      </c>
      <c r="K4" s="323"/>
      <c r="L4" s="323"/>
      <c r="M4" s="323"/>
      <c r="N4" s="323"/>
      <c r="O4" s="323"/>
      <c r="P4" s="323"/>
      <c r="Q4" s="323"/>
      <c r="R4" s="323"/>
      <c r="S4" s="323"/>
    </row>
    <row r="5" spans="1:19" ht="141" customHeight="1">
      <c r="A5" s="256" t="s">
        <v>676</v>
      </c>
      <c r="B5" s="256" t="s">
        <v>435</v>
      </c>
      <c r="C5" s="256" t="s">
        <v>161</v>
      </c>
      <c r="D5" s="256" t="s">
        <v>162</v>
      </c>
      <c r="E5" s="256"/>
      <c r="F5" s="256" t="s">
        <v>163</v>
      </c>
      <c r="G5" s="256"/>
      <c r="H5" s="245" t="s">
        <v>164</v>
      </c>
      <c r="I5" s="245"/>
      <c r="J5" s="245" t="s">
        <v>165</v>
      </c>
      <c r="K5" s="245"/>
      <c r="L5" s="245" t="s">
        <v>173</v>
      </c>
      <c r="M5" s="245"/>
      <c r="N5" s="245" t="s">
        <v>174</v>
      </c>
      <c r="O5" s="245"/>
      <c r="P5" s="256" t="s">
        <v>175</v>
      </c>
      <c r="Q5" s="256"/>
      <c r="R5" s="256" t="s">
        <v>129</v>
      </c>
      <c r="S5" s="256"/>
    </row>
    <row r="6" spans="1:19" ht="15.75" customHeight="1">
      <c r="A6" s="256"/>
      <c r="B6" s="256"/>
      <c r="C6" s="256"/>
      <c r="D6" s="256" t="s">
        <v>170</v>
      </c>
      <c r="E6" s="256" t="s">
        <v>708</v>
      </c>
      <c r="F6" s="256" t="s">
        <v>170</v>
      </c>
      <c r="G6" s="256" t="s">
        <v>708</v>
      </c>
      <c r="H6" s="256" t="s">
        <v>170</v>
      </c>
      <c r="I6" s="256" t="s">
        <v>708</v>
      </c>
      <c r="J6" s="256" t="s">
        <v>170</v>
      </c>
      <c r="K6" s="256" t="s">
        <v>708</v>
      </c>
      <c r="L6" s="256" t="s">
        <v>170</v>
      </c>
      <c r="M6" s="256" t="s">
        <v>708</v>
      </c>
      <c r="N6" s="256" t="s">
        <v>170</v>
      </c>
      <c r="O6" s="256" t="s">
        <v>708</v>
      </c>
      <c r="P6" s="256" t="s">
        <v>170</v>
      </c>
      <c r="Q6" s="256" t="s">
        <v>708</v>
      </c>
      <c r="R6" s="256" t="s">
        <v>170</v>
      </c>
      <c r="S6" s="256" t="s">
        <v>708</v>
      </c>
    </row>
    <row r="7" spans="1:19" ht="15.75">
      <c r="A7" s="256"/>
      <c r="B7" s="256"/>
      <c r="C7" s="256"/>
      <c r="D7" s="256"/>
      <c r="E7" s="256"/>
      <c r="F7" s="256"/>
      <c r="G7" s="256"/>
      <c r="H7" s="256"/>
      <c r="I7" s="256"/>
      <c r="J7" s="256"/>
      <c r="K7" s="256"/>
      <c r="L7" s="256"/>
      <c r="M7" s="256"/>
      <c r="N7" s="256"/>
      <c r="O7" s="256"/>
      <c r="P7" s="256"/>
      <c r="Q7" s="256"/>
      <c r="R7" s="256"/>
      <c r="S7" s="256"/>
    </row>
    <row r="8" spans="1:19" ht="15.75">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row>
    <row r="9" spans="1:19" ht="15.75">
      <c r="A9" s="47">
        <f>'14'!A8</f>
        <v>50</v>
      </c>
      <c r="B9" s="47">
        <f>'63'!B9</f>
        <v>0</v>
      </c>
      <c r="C9" s="98">
        <f>SUM(D9:G9)</f>
        <v>0</v>
      </c>
      <c r="D9" s="23"/>
      <c r="E9" s="23"/>
      <c r="F9" s="23"/>
      <c r="G9" s="23"/>
      <c r="H9" s="23"/>
      <c r="I9" s="23"/>
      <c r="J9" s="23"/>
      <c r="K9" s="23"/>
      <c r="L9" s="23"/>
      <c r="M9" s="23"/>
      <c r="N9" s="23"/>
      <c r="O9" s="23"/>
      <c r="P9" s="23"/>
      <c r="Q9" s="23"/>
      <c r="R9" s="23"/>
      <c r="S9" s="23"/>
    </row>
    <row r="10" spans="1:3" s="73" customFormat="1" ht="15.75">
      <c r="A10" s="73" t="s">
        <v>684</v>
      </c>
      <c r="B10" s="73" t="s">
        <v>684</v>
      </c>
      <c r="C10" s="73" t="s">
        <v>684</v>
      </c>
    </row>
    <row r="11" spans="1:26" s="1" customFormat="1" ht="30" customHeight="1">
      <c r="A11" s="62" t="s">
        <v>685</v>
      </c>
      <c r="B11" s="224" t="s">
        <v>686</v>
      </c>
      <c r="C11" s="224"/>
      <c r="D11" s="224"/>
      <c r="E11" s="224"/>
      <c r="F11" s="224"/>
      <c r="G11" s="224"/>
      <c r="H11" s="224"/>
      <c r="I11" s="224"/>
      <c r="J11" s="224"/>
      <c r="K11" s="224"/>
      <c r="L11" s="224"/>
      <c r="M11" s="224"/>
      <c r="N11" s="224"/>
      <c r="O11" s="224"/>
      <c r="P11" s="224"/>
      <c r="Q11" s="224"/>
      <c r="R11" s="224"/>
      <c r="S11" s="224"/>
      <c r="T11" s="8"/>
      <c r="U11" s="8"/>
      <c r="V11" s="8"/>
      <c r="W11" s="8"/>
      <c r="X11" s="8"/>
      <c r="Y11" s="8"/>
      <c r="Z11" s="8"/>
    </row>
    <row r="12" spans="1:21" s="1" customFormat="1" ht="38.25" customHeight="1">
      <c r="A12" s="229" t="s">
        <v>177</v>
      </c>
      <c r="B12" s="229"/>
      <c r="C12" s="229"/>
      <c r="D12" s="229"/>
      <c r="E12" s="229"/>
      <c r="F12" s="229"/>
      <c r="G12" s="229"/>
      <c r="H12" s="229"/>
      <c r="I12" s="229"/>
      <c r="J12" s="229"/>
      <c r="K12" s="229"/>
      <c r="L12" s="229"/>
      <c r="M12" s="229"/>
      <c r="N12" s="229"/>
      <c r="O12" s="229"/>
      <c r="P12" s="229"/>
      <c r="Q12" s="229"/>
      <c r="R12" s="229"/>
      <c r="S12" s="229"/>
      <c r="T12" s="37"/>
      <c r="U12" s="37"/>
    </row>
    <row r="13" spans="1:19" ht="39.75" customHeight="1">
      <c r="A13" s="74" t="s">
        <v>178</v>
      </c>
      <c r="B13" s="324" t="s">
        <v>179</v>
      </c>
      <c r="C13" s="324"/>
      <c r="D13" s="324"/>
      <c r="E13" s="324"/>
      <c r="F13" s="324"/>
      <c r="G13" s="324"/>
      <c r="H13" s="324"/>
      <c r="I13" s="324"/>
      <c r="J13" s="324"/>
      <c r="K13" s="324"/>
      <c r="L13" s="324"/>
      <c r="M13" s="324"/>
      <c r="N13" s="324"/>
      <c r="O13" s="324"/>
      <c r="P13" s="324"/>
      <c r="Q13" s="324"/>
      <c r="R13" s="324"/>
      <c r="S13" s="324"/>
    </row>
  </sheetData>
  <sheetProtection/>
  <mergeCells count="34">
    <mergeCell ref="S6:S7"/>
    <mergeCell ref="J5:K5"/>
    <mergeCell ref="A1:S1"/>
    <mergeCell ref="A2:S2"/>
    <mergeCell ref="A3:S3"/>
    <mergeCell ref="J4:S4"/>
    <mergeCell ref="D5:E5"/>
    <mergeCell ref="F5:G5"/>
    <mergeCell ref="A5:A7"/>
    <mergeCell ref="L5:M5"/>
    <mergeCell ref="N5:O5"/>
    <mergeCell ref="P5:Q5"/>
    <mergeCell ref="R5:S5"/>
    <mergeCell ref="L6:L7"/>
    <mergeCell ref="K6:K7"/>
    <mergeCell ref="M6:M7"/>
    <mergeCell ref="N6:N7"/>
    <mergeCell ref="H5:I5"/>
    <mergeCell ref="B13:S13"/>
    <mergeCell ref="O6:O7"/>
    <mergeCell ref="P6:P7"/>
    <mergeCell ref="Q6:Q7"/>
    <mergeCell ref="R6:R7"/>
    <mergeCell ref="B11:S11"/>
    <mergeCell ref="J6:J7"/>
    <mergeCell ref="C5:C7"/>
    <mergeCell ref="B5:B7"/>
    <mergeCell ref="E6:E7"/>
    <mergeCell ref="F6:F7"/>
    <mergeCell ref="G6:G7"/>
    <mergeCell ref="I6:I7"/>
    <mergeCell ref="H6:H7"/>
    <mergeCell ref="A12:S12"/>
    <mergeCell ref="D6:D7"/>
  </mergeCells>
  <hyperlinks>
    <hyperlink ref="B13" r:id="rId1" display="C:\pages\GetAct.aspx?lact_id=2111824"/>
  </hyperlinks>
  <printOptions/>
  <pageMargins left="0.4724409448818898" right="0.3937007874015748" top="0.7480314960629921" bottom="0.7480314960629921" header="0.31496062992125984" footer="0.31496062992125984"/>
  <pageSetup horizontalDpi="600" verticalDpi="600" orientation="landscape" paperSize="9" scale="76" r:id="rId2"/>
</worksheet>
</file>

<file path=xl/worksheets/sheet109.xml><?xml version="1.0" encoding="utf-8"?>
<worksheet xmlns="http://schemas.openxmlformats.org/spreadsheetml/2006/main" xmlns:r="http://schemas.openxmlformats.org/officeDocument/2006/relationships">
  <sheetPr>
    <tabColor theme="0"/>
  </sheetPr>
  <dimension ref="A1:AA12"/>
  <sheetViews>
    <sheetView view="pageBreakPreview" zoomScale="130" zoomScaleSheetLayoutView="130" zoomScalePageLayoutView="0" workbookViewId="0" topLeftCell="A8">
      <selection activeCell="A3" sqref="A3:Z3"/>
    </sheetView>
  </sheetViews>
  <sheetFormatPr defaultColWidth="9.140625" defaultRowHeight="15"/>
  <cols>
    <col min="1" max="1" width="6.28125" style="1" customWidth="1"/>
    <col min="2" max="2" width="9.140625" style="1" customWidth="1"/>
    <col min="3" max="6" width="7.7109375" style="1" customWidth="1"/>
    <col min="7" max="9" width="9.140625" style="1" customWidth="1"/>
    <col min="10" max="10" width="9.28125" style="1" customWidth="1"/>
    <col min="11" max="11" width="9.140625" style="1" customWidth="1"/>
    <col min="12" max="13" width="6.7109375" style="1" customWidth="1"/>
    <col min="14" max="16384" width="9.140625" style="1" customWidth="1"/>
  </cols>
  <sheetData>
    <row r="1" spans="1:13" ht="15.75">
      <c r="A1" s="216" t="s">
        <v>130</v>
      </c>
      <c r="B1" s="216"/>
      <c r="C1" s="216"/>
      <c r="D1" s="216"/>
      <c r="E1" s="216"/>
      <c r="F1" s="216"/>
      <c r="G1" s="216"/>
      <c r="H1" s="216"/>
      <c r="I1" s="216"/>
      <c r="J1" s="216"/>
      <c r="K1" s="216"/>
      <c r="L1" s="216"/>
      <c r="M1" s="216"/>
    </row>
    <row r="2" spans="1:13" ht="33" customHeight="1">
      <c r="A2" s="214" t="s">
        <v>131</v>
      </c>
      <c r="B2" s="214"/>
      <c r="C2" s="214"/>
      <c r="D2" s="214"/>
      <c r="E2" s="214"/>
      <c r="F2" s="214"/>
      <c r="G2" s="214"/>
      <c r="H2" s="214"/>
      <c r="I2" s="214"/>
      <c r="J2" s="214"/>
      <c r="K2" s="214"/>
      <c r="L2" s="214"/>
      <c r="M2" s="214"/>
    </row>
    <row r="3" spans="1:13" ht="15.75">
      <c r="A3" s="234" t="s">
        <v>675</v>
      </c>
      <c r="B3" s="234"/>
      <c r="C3" s="234"/>
      <c r="D3" s="234"/>
      <c r="E3" s="234"/>
      <c r="F3" s="234"/>
      <c r="G3" s="234"/>
      <c r="H3" s="234"/>
      <c r="I3" s="234"/>
      <c r="J3" s="234"/>
      <c r="K3" s="234"/>
      <c r="L3" s="234"/>
      <c r="M3" s="234"/>
    </row>
    <row r="4" spans="1:13" ht="16.5" customHeight="1">
      <c r="A4" s="55"/>
      <c r="B4" s="55"/>
      <c r="C4" s="55"/>
      <c r="D4" s="55"/>
      <c r="E4" s="55"/>
      <c r="F4" s="55"/>
      <c r="G4" s="55"/>
      <c r="H4" s="55"/>
      <c r="I4" s="307" t="s">
        <v>11</v>
      </c>
      <c r="J4" s="307"/>
      <c r="K4" s="307"/>
      <c r="L4" s="307"/>
      <c r="M4" s="307"/>
    </row>
    <row r="5" spans="1:13" ht="15.75" customHeight="1">
      <c r="A5" s="218" t="s">
        <v>676</v>
      </c>
      <c r="B5" s="218" t="s">
        <v>436</v>
      </c>
      <c r="C5" s="319" t="s">
        <v>144</v>
      </c>
      <c r="D5" s="320"/>
      <c r="E5" s="320"/>
      <c r="F5" s="320"/>
      <c r="G5" s="320"/>
      <c r="H5" s="320"/>
      <c r="I5" s="320"/>
      <c r="J5" s="321"/>
      <c r="K5" s="218" t="s">
        <v>145</v>
      </c>
      <c r="L5" s="218"/>
      <c r="M5" s="218"/>
    </row>
    <row r="6" spans="1:13" ht="15.75">
      <c r="A6" s="218"/>
      <c r="B6" s="218"/>
      <c r="C6" s="237" t="s">
        <v>146</v>
      </c>
      <c r="D6" s="237" t="s">
        <v>147</v>
      </c>
      <c r="E6" s="237" t="s">
        <v>148</v>
      </c>
      <c r="F6" s="237" t="s">
        <v>149</v>
      </c>
      <c r="G6" s="237" t="s">
        <v>150</v>
      </c>
      <c r="H6" s="319" t="s">
        <v>463</v>
      </c>
      <c r="I6" s="320"/>
      <c r="J6" s="321"/>
      <c r="K6" s="237" t="s">
        <v>132</v>
      </c>
      <c r="L6" s="237" t="s">
        <v>152</v>
      </c>
      <c r="M6" s="237" t="s">
        <v>153</v>
      </c>
    </row>
    <row r="7" spans="1:15" ht="192" customHeight="1">
      <c r="A7" s="218"/>
      <c r="B7" s="218"/>
      <c r="C7" s="238"/>
      <c r="D7" s="238"/>
      <c r="E7" s="238"/>
      <c r="F7" s="238"/>
      <c r="G7" s="238"/>
      <c r="H7" s="2" t="s">
        <v>154</v>
      </c>
      <c r="I7" s="2" t="s">
        <v>155</v>
      </c>
      <c r="J7" s="2" t="s">
        <v>156</v>
      </c>
      <c r="K7" s="238"/>
      <c r="L7" s="238"/>
      <c r="M7" s="238"/>
      <c r="O7" s="2"/>
    </row>
    <row r="8" spans="1:13" ht="15.75">
      <c r="A8" s="3">
        <v>1</v>
      </c>
      <c r="B8" s="3">
        <v>2</v>
      </c>
      <c r="C8" s="3">
        <v>3</v>
      </c>
      <c r="D8" s="3">
        <v>4</v>
      </c>
      <c r="E8" s="3">
        <v>5</v>
      </c>
      <c r="F8" s="3">
        <v>6</v>
      </c>
      <c r="G8" s="3">
        <v>7</v>
      </c>
      <c r="H8" s="3">
        <v>8</v>
      </c>
      <c r="I8" s="3">
        <v>9</v>
      </c>
      <c r="J8" s="3">
        <v>10</v>
      </c>
      <c r="K8" s="3">
        <v>11</v>
      </c>
      <c r="L8" s="3">
        <v>12</v>
      </c>
      <c r="M8" s="3">
        <v>13</v>
      </c>
    </row>
    <row r="9" spans="1:13" ht="15.75">
      <c r="A9" s="113">
        <f>4!A9</f>
        <v>50</v>
      </c>
      <c r="B9" s="113">
        <f>'63'!B9</f>
        <v>0</v>
      </c>
      <c r="C9" s="114">
        <f>D9+E9+F9+G9</f>
        <v>0</v>
      </c>
      <c r="D9" s="66"/>
      <c r="E9" s="66"/>
      <c r="F9" s="66"/>
      <c r="G9" s="114">
        <f>H9+I9+J9</f>
        <v>0</v>
      </c>
      <c r="H9" s="66"/>
      <c r="I9" s="66"/>
      <c r="J9" s="66"/>
      <c r="K9" s="66"/>
      <c r="L9" s="114">
        <f>D9+E9+F9</f>
        <v>0</v>
      </c>
      <c r="M9" s="66"/>
    </row>
    <row r="10" spans="1:12" s="7" customFormat="1" ht="15.75">
      <c r="A10" s="7" t="s">
        <v>684</v>
      </c>
      <c r="B10" s="7" t="s">
        <v>684</v>
      </c>
      <c r="C10" s="7" t="s">
        <v>684</v>
      </c>
      <c r="G10" s="7" t="s">
        <v>684</v>
      </c>
      <c r="L10" s="7" t="s">
        <v>684</v>
      </c>
    </row>
    <row r="11" spans="1:27" ht="18" customHeight="1">
      <c r="A11" s="62" t="s">
        <v>685</v>
      </c>
      <c r="B11" s="224" t="s">
        <v>686</v>
      </c>
      <c r="C11" s="224"/>
      <c r="D11" s="224"/>
      <c r="E11" s="224"/>
      <c r="F11" s="224"/>
      <c r="G11" s="224"/>
      <c r="H11" s="224"/>
      <c r="I11" s="224"/>
      <c r="J11" s="224"/>
      <c r="K11" s="224"/>
      <c r="L11" s="224"/>
      <c r="M11" s="224"/>
      <c r="N11" s="50"/>
      <c r="O11" s="50"/>
      <c r="P11" s="50"/>
      <c r="Q11" s="50"/>
      <c r="R11" s="50"/>
      <c r="S11" s="50"/>
      <c r="T11" s="8"/>
      <c r="U11" s="8"/>
      <c r="V11" s="8"/>
      <c r="W11" s="8"/>
      <c r="X11" s="8"/>
      <c r="Y11" s="8"/>
      <c r="Z11" s="8"/>
      <c r="AA11" s="8"/>
    </row>
    <row r="12" spans="2:13" ht="15.75">
      <c r="B12" s="223" t="s">
        <v>31</v>
      </c>
      <c r="C12" s="223"/>
      <c r="D12" s="223"/>
      <c r="E12" s="223"/>
      <c r="F12" s="223"/>
      <c r="G12" s="223"/>
      <c r="H12" s="223"/>
      <c r="I12" s="223"/>
      <c r="J12" s="223"/>
      <c r="K12" s="223"/>
      <c r="L12" s="223"/>
      <c r="M12" s="223"/>
    </row>
  </sheetData>
  <sheetProtection/>
  <mergeCells count="19">
    <mergeCell ref="A1:M1"/>
    <mergeCell ref="A2:M2"/>
    <mergeCell ref="A3:M3"/>
    <mergeCell ref="I4:M4"/>
    <mergeCell ref="A5:A7"/>
    <mergeCell ref="B5:B7"/>
    <mergeCell ref="C5:J5"/>
    <mergeCell ref="K5:M5"/>
    <mergeCell ref="C6:C7"/>
    <mergeCell ref="D6:D7"/>
    <mergeCell ref="M6:M7"/>
    <mergeCell ref="B11:M11"/>
    <mergeCell ref="B12:M12"/>
    <mergeCell ref="E6:E7"/>
    <mergeCell ref="F6:F7"/>
    <mergeCell ref="G6:G7"/>
    <mergeCell ref="H6:J6"/>
    <mergeCell ref="K6:K7"/>
    <mergeCell ref="L6:L7"/>
  </mergeCells>
  <printOptions/>
  <pageMargins left="0.5511811023622047" right="0.4724409448818898" top="0.52" bottom="0.7480314960629921" header="0.31496062992125984" footer="0.31496062992125984"/>
  <pageSetup horizontalDpi="600" verticalDpi="600" orientation="landscape" paperSize="9" scale="125" r:id="rId1"/>
</worksheet>
</file>

<file path=xl/worksheets/sheet11.xml><?xml version="1.0" encoding="utf-8"?>
<worksheet xmlns="http://schemas.openxmlformats.org/spreadsheetml/2006/main" xmlns:r="http://schemas.openxmlformats.org/officeDocument/2006/relationships">
  <sheetPr>
    <tabColor theme="0"/>
  </sheetPr>
  <dimension ref="A1:AB10"/>
  <sheetViews>
    <sheetView view="pageBreakPreview" zoomScale="130" zoomScaleSheetLayoutView="130" zoomScalePageLayoutView="0" workbookViewId="0" topLeftCell="A1">
      <selection activeCell="A2" sqref="A2:I2"/>
    </sheetView>
  </sheetViews>
  <sheetFormatPr defaultColWidth="11.140625" defaultRowHeight="15"/>
  <cols>
    <col min="1" max="1" width="6.57421875" style="1" customWidth="1"/>
    <col min="2" max="16384" width="11.140625" style="1" customWidth="1"/>
  </cols>
  <sheetData>
    <row r="1" spans="1:9" ht="15.75">
      <c r="A1" s="239" t="s">
        <v>854</v>
      </c>
      <c r="B1" s="239"/>
      <c r="C1" s="239"/>
      <c r="D1" s="239"/>
      <c r="E1" s="239"/>
      <c r="F1" s="239"/>
      <c r="G1" s="239"/>
      <c r="H1" s="239"/>
      <c r="I1" s="239"/>
    </row>
    <row r="2" spans="1:9" ht="45" customHeight="1">
      <c r="A2" s="214" t="s">
        <v>952</v>
      </c>
      <c r="B2" s="214"/>
      <c r="C2" s="214"/>
      <c r="D2" s="214"/>
      <c r="E2" s="214"/>
      <c r="F2" s="214"/>
      <c r="G2" s="214"/>
      <c r="H2" s="214"/>
      <c r="I2" s="214"/>
    </row>
    <row r="3" spans="1:9" ht="15.75">
      <c r="A3" s="272" t="s">
        <v>6</v>
      </c>
      <c r="B3" s="272"/>
      <c r="C3" s="272"/>
      <c r="D3" s="272"/>
      <c r="E3" s="272"/>
      <c r="F3" s="272"/>
      <c r="G3" s="272"/>
      <c r="H3" s="272"/>
      <c r="I3" s="272"/>
    </row>
    <row r="4" spans="1:9" ht="15" customHeight="1">
      <c r="A4" s="241" t="s">
        <v>676</v>
      </c>
      <c r="B4" s="241" t="s">
        <v>698</v>
      </c>
      <c r="C4" s="218" t="s">
        <v>855</v>
      </c>
      <c r="D4" s="241" t="s">
        <v>856</v>
      </c>
      <c r="E4" s="241"/>
      <c r="F4" s="241"/>
      <c r="G4" s="241"/>
      <c r="H4" s="241"/>
      <c r="I4" s="241"/>
    </row>
    <row r="5" spans="1:9" ht="114.75" customHeight="1">
      <c r="A5" s="241"/>
      <c r="B5" s="241"/>
      <c r="C5" s="218"/>
      <c r="D5" s="46" t="s">
        <v>786</v>
      </c>
      <c r="E5" s="46" t="s">
        <v>857</v>
      </c>
      <c r="F5" s="41" t="s">
        <v>788</v>
      </c>
      <c r="G5" s="46" t="s">
        <v>858</v>
      </c>
      <c r="H5" s="46" t="s">
        <v>859</v>
      </c>
      <c r="I5" s="46" t="s">
        <v>860</v>
      </c>
    </row>
    <row r="6" spans="1:9" ht="15.75">
      <c r="A6" s="23">
        <v>1</v>
      </c>
      <c r="B6" s="23">
        <v>2</v>
      </c>
      <c r="C6" s="23">
        <v>3</v>
      </c>
      <c r="D6" s="23">
        <v>4</v>
      </c>
      <c r="E6" s="23">
        <v>5</v>
      </c>
      <c r="F6" s="23">
        <v>6</v>
      </c>
      <c r="G6" s="23">
        <v>7</v>
      </c>
      <c r="H6" s="23">
        <v>8</v>
      </c>
      <c r="I6" s="23">
        <v>9</v>
      </c>
    </row>
    <row r="7" spans="1:9" ht="15.75">
      <c r="A7" s="47">
        <f>1!A8</f>
        <v>50</v>
      </c>
      <c r="B7" s="47" t="str">
        <f>1!B8</f>
        <v>ТАТУ</v>
      </c>
      <c r="C7" s="58">
        <f>D7+E7+F7+G7+H7+I7</f>
        <v>149</v>
      </c>
      <c r="D7" s="30">
        <v>0</v>
      </c>
      <c r="E7" s="30">
        <v>6</v>
      </c>
      <c r="F7" s="30">
        <v>143</v>
      </c>
      <c r="G7" s="30">
        <v>0</v>
      </c>
      <c r="H7" s="30">
        <v>0</v>
      </c>
      <c r="I7" s="30">
        <v>0</v>
      </c>
    </row>
    <row r="8" spans="1:3" ht="15.75">
      <c r="A8" s="7" t="s">
        <v>684</v>
      </c>
      <c r="B8" s="7" t="s">
        <v>684</v>
      </c>
      <c r="C8" s="7" t="s">
        <v>684</v>
      </c>
    </row>
    <row r="9" spans="1:28" s="8" customFormat="1" ht="33" customHeight="1">
      <c r="A9" s="49" t="s">
        <v>685</v>
      </c>
      <c r="B9" s="224" t="s">
        <v>742</v>
      </c>
      <c r="C9" s="224"/>
      <c r="D9" s="224"/>
      <c r="E9" s="224"/>
      <c r="F9" s="224"/>
      <c r="G9" s="224"/>
      <c r="H9" s="224"/>
      <c r="I9" s="224"/>
      <c r="J9" s="50"/>
      <c r="K9" s="50"/>
      <c r="L9" s="50"/>
      <c r="M9" s="50"/>
      <c r="N9" s="50"/>
      <c r="O9" s="50"/>
      <c r="P9" s="50"/>
      <c r="Q9" s="50"/>
      <c r="R9" s="50"/>
      <c r="S9" s="50"/>
      <c r="T9" s="50"/>
      <c r="U9" s="50"/>
      <c r="V9" s="50"/>
      <c r="W9" s="50"/>
      <c r="X9" s="50"/>
      <c r="Y9" s="50"/>
      <c r="Z9" s="50"/>
      <c r="AA9" s="50"/>
      <c r="AB9" s="50"/>
    </row>
    <row r="10" spans="1:2" ht="15.75">
      <c r="A10" s="1" t="s">
        <v>684</v>
      </c>
      <c r="B10" s="1" t="s">
        <v>792</v>
      </c>
    </row>
  </sheetData>
  <sheetProtection/>
  <mergeCells count="8">
    <mergeCell ref="B9:I9"/>
    <mergeCell ref="A1:I1"/>
    <mergeCell ref="A2:I2"/>
    <mergeCell ref="A3:I3"/>
    <mergeCell ref="A4:A5"/>
    <mergeCell ref="B4:B5"/>
    <mergeCell ref="C4:C5"/>
    <mergeCell ref="D4:I4"/>
  </mergeCells>
  <printOptions/>
  <pageMargins left="0.7086614173228347" right="0.7086614173228347" top="0.7480314960629921" bottom="0.7480314960629921" header="0.31496062992125984" footer="0.31496062992125984"/>
  <pageSetup horizontalDpi="600" verticalDpi="600" orientation="landscape" paperSize="9" scale="130" r:id="rId1"/>
</worksheet>
</file>

<file path=xl/worksheets/sheet110.xml><?xml version="1.0" encoding="utf-8"?>
<worksheet xmlns="http://schemas.openxmlformats.org/spreadsheetml/2006/main" xmlns:r="http://schemas.openxmlformats.org/officeDocument/2006/relationships">
  <sheetPr>
    <tabColor theme="0"/>
  </sheetPr>
  <dimension ref="A1:AA12"/>
  <sheetViews>
    <sheetView view="pageBreakPreview" zoomScale="130" zoomScaleSheetLayoutView="130" zoomScalePageLayoutView="0" workbookViewId="0" topLeftCell="A3">
      <selection activeCell="A3" sqref="A3:Z3"/>
    </sheetView>
  </sheetViews>
  <sheetFormatPr defaultColWidth="9.140625" defaultRowHeight="15"/>
  <cols>
    <col min="1" max="1" width="6.28125" style="1" customWidth="1"/>
    <col min="2" max="2" width="9.140625" style="1" customWidth="1"/>
    <col min="3" max="6" width="7.7109375" style="1" customWidth="1"/>
    <col min="7" max="9" width="9.140625" style="1" customWidth="1"/>
    <col min="10" max="10" width="9.28125" style="1" customWidth="1"/>
    <col min="11" max="11" width="9.140625" style="1" customWidth="1"/>
    <col min="12" max="13" width="6.7109375" style="1" customWidth="1"/>
    <col min="14" max="16384" width="9.140625" style="1" customWidth="1"/>
  </cols>
  <sheetData>
    <row r="1" spans="1:13" ht="15.75">
      <c r="A1" s="216" t="s">
        <v>133</v>
      </c>
      <c r="B1" s="216"/>
      <c r="C1" s="216"/>
      <c r="D1" s="216"/>
      <c r="E1" s="216"/>
      <c r="F1" s="216"/>
      <c r="G1" s="216"/>
      <c r="H1" s="216"/>
      <c r="I1" s="216"/>
      <c r="J1" s="216"/>
      <c r="K1" s="216"/>
      <c r="L1" s="216"/>
      <c r="M1" s="216"/>
    </row>
    <row r="2" spans="1:13" ht="33" customHeight="1">
      <c r="A2" s="214" t="s">
        <v>134</v>
      </c>
      <c r="B2" s="214"/>
      <c r="C2" s="214"/>
      <c r="D2" s="214"/>
      <c r="E2" s="214"/>
      <c r="F2" s="214"/>
      <c r="G2" s="214"/>
      <c r="H2" s="214"/>
      <c r="I2" s="214"/>
      <c r="J2" s="214"/>
      <c r="K2" s="214"/>
      <c r="L2" s="214"/>
      <c r="M2" s="214"/>
    </row>
    <row r="3" spans="1:13" ht="15.75">
      <c r="A3" s="234" t="s">
        <v>675</v>
      </c>
      <c r="B3" s="234"/>
      <c r="C3" s="234"/>
      <c r="D3" s="234"/>
      <c r="E3" s="234"/>
      <c r="F3" s="234"/>
      <c r="G3" s="234"/>
      <c r="H3" s="234"/>
      <c r="I3" s="234"/>
      <c r="J3" s="234"/>
      <c r="K3" s="234"/>
      <c r="L3" s="234"/>
      <c r="M3" s="234"/>
    </row>
    <row r="4" spans="1:13" ht="16.5" customHeight="1">
      <c r="A4" s="55"/>
      <c r="B4" s="55"/>
      <c r="C4" s="55"/>
      <c r="D4" s="55"/>
      <c r="E4" s="55"/>
      <c r="F4" s="55"/>
      <c r="G4" s="55"/>
      <c r="H4" s="55"/>
      <c r="I4" s="307" t="s">
        <v>11</v>
      </c>
      <c r="J4" s="307"/>
      <c r="K4" s="307"/>
      <c r="L4" s="307"/>
      <c r="M4" s="307"/>
    </row>
    <row r="5" spans="1:13" ht="15.75" customHeight="1">
      <c r="A5" s="218" t="s">
        <v>676</v>
      </c>
      <c r="B5" s="218" t="s">
        <v>435</v>
      </c>
      <c r="C5" s="319" t="s">
        <v>144</v>
      </c>
      <c r="D5" s="320"/>
      <c r="E5" s="320"/>
      <c r="F5" s="320"/>
      <c r="G5" s="320"/>
      <c r="H5" s="320"/>
      <c r="I5" s="320"/>
      <c r="J5" s="321"/>
      <c r="K5" s="218" t="s">
        <v>145</v>
      </c>
      <c r="L5" s="218"/>
      <c r="M5" s="218"/>
    </row>
    <row r="6" spans="1:13" ht="15.75">
      <c r="A6" s="218"/>
      <c r="B6" s="218"/>
      <c r="C6" s="237" t="s">
        <v>146</v>
      </c>
      <c r="D6" s="237" t="s">
        <v>147</v>
      </c>
      <c r="E6" s="237" t="s">
        <v>148</v>
      </c>
      <c r="F6" s="237" t="s">
        <v>149</v>
      </c>
      <c r="G6" s="237" t="s">
        <v>150</v>
      </c>
      <c r="H6" s="319" t="s">
        <v>463</v>
      </c>
      <c r="I6" s="320"/>
      <c r="J6" s="321"/>
      <c r="K6" s="237" t="s">
        <v>132</v>
      </c>
      <c r="L6" s="237" t="s">
        <v>152</v>
      </c>
      <c r="M6" s="237" t="s">
        <v>153</v>
      </c>
    </row>
    <row r="7" spans="1:15" ht="192" customHeight="1">
      <c r="A7" s="218"/>
      <c r="B7" s="218"/>
      <c r="C7" s="238"/>
      <c r="D7" s="238"/>
      <c r="E7" s="238"/>
      <c r="F7" s="238"/>
      <c r="G7" s="238"/>
      <c r="H7" s="2" t="s">
        <v>154</v>
      </c>
      <c r="I7" s="2" t="s">
        <v>155</v>
      </c>
      <c r="J7" s="2" t="s">
        <v>156</v>
      </c>
      <c r="K7" s="238"/>
      <c r="L7" s="238"/>
      <c r="M7" s="238"/>
      <c r="O7" s="2"/>
    </row>
    <row r="8" spans="1:13" ht="15.75">
      <c r="A8" s="3">
        <v>1</v>
      </c>
      <c r="B8" s="3">
        <v>2</v>
      </c>
      <c r="C8" s="3">
        <v>3</v>
      </c>
      <c r="D8" s="3">
        <v>4</v>
      </c>
      <c r="E8" s="3">
        <v>5</v>
      </c>
      <c r="F8" s="3">
        <v>6</v>
      </c>
      <c r="G8" s="3">
        <v>7</v>
      </c>
      <c r="H8" s="3">
        <v>8</v>
      </c>
      <c r="I8" s="3">
        <v>9</v>
      </c>
      <c r="J8" s="3">
        <v>10</v>
      </c>
      <c r="K8" s="3">
        <v>11</v>
      </c>
      <c r="L8" s="3">
        <v>12</v>
      </c>
      <c r="M8" s="3">
        <v>13</v>
      </c>
    </row>
    <row r="9" spans="1:13" ht="15.75">
      <c r="A9" s="113">
        <v>1</v>
      </c>
      <c r="B9" s="113">
        <f>'64'!B7</f>
        <v>0</v>
      </c>
      <c r="C9" s="114">
        <f>D9+E9+F9+G9</f>
        <v>0</v>
      </c>
      <c r="D9" s="66"/>
      <c r="E9" s="66"/>
      <c r="F9" s="66"/>
      <c r="G9" s="114">
        <f>H9+I9+J9</f>
        <v>0</v>
      </c>
      <c r="H9" s="66"/>
      <c r="I9" s="66"/>
      <c r="J9" s="66"/>
      <c r="K9" s="66"/>
      <c r="L9" s="114">
        <f>D9+E9+F9</f>
        <v>0</v>
      </c>
      <c r="M9" s="66"/>
    </row>
    <row r="10" spans="1:12" s="7" customFormat="1" ht="15.75">
      <c r="A10" s="7" t="s">
        <v>684</v>
      </c>
      <c r="B10" s="7" t="s">
        <v>684</v>
      </c>
      <c r="C10" s="7" t="s">
        <v>684</v>
      </c>
      <c r="G10" s="7" t="s">
        <v>684</v>
      </c>
      <c r="L10" s="7" t="s">
        <v>684</v>
      </c>
    </row>
    <row r="11" spans="1:27" ht="18" customHeight="1">
      <c r="A11" s="62" t="s">
        <v>685</v>
      </c>
      <c r="B11" s="224" t="s">
        <v>686</v>
      </c>
      <c r="C11" s="224"/>
      <c r="D11" s="224"/>
      <c r="E11" s="224"/>
      <c r="F11" s="224"/>
      <c r="G11" s="224"/>
      <c r="H11" s="224"/>
      <c r="I11" s="224"/>
      <c r="J11" s="224"/>
      <c r="K11" s="224"/>
      <c r="L11" s="224"/>
      <c r="M11" s="224"/>
      <c r="N11" s="50"/>
      <c r="O11" s="50"/>
      <c r="P11" s="50"/>
      <c r="Q11" s="50"/>
      <c r="R11" s="50"/>
      <c r="S11" s="50"/>
      <c r="T11" s="8"/>
      <c r="U11" s="8"/>
      <c r="V11" s="8"/>
      <c r="W11" s="8"/>
      <c r="X11" s="8"/>
      <c r="Y11" s="8"/>
      <c r="Z11" s="8"/>
      <c r="AA11" s="8"/>
    </row>
    <row r="12" spans="2:13" ht="15.75">
      <c r="B12" s="223" t="s">
        <v>31</v>
      </c>
      <c r="C12" s="223"/>
      <c r="D12" s="223"/>
      <c r="E12" s="223"/>
      <c r="F12" s="223"/>
      <c r="G12" s="223"/>
      <c r="H12" s="223"/>
      <c r="I12" s="223"/>
      <c r="J12" s="223"/>
      <c r="K12" s="223"/>
      <c r="L12" s="223"/>
      <c r="M12" s="223"/>
    </row>
  </sheetData>
  <sheetProtection/>
  <mergeCells count="19">
    <mergeCell ref="A1:M1"/>
    <mergeCell ref="A2:M2"/>
    <mergeCell ref="A3:M3"/>
    <mergeCell ref="I4:M4"/>
    <mergeCell ref="A5:A7"/>
    <mergeCell ref="B5:B7"/>
    <mergeCell ref="C5:J5"/>
    <mergeCell ref="K5:M5"/>
    <mergeCell ref="C6:C7"/>
    <mergeCell ref="D6:D7"/>
    <mergeCell ref="M6:M7"/>
    <mergeCell ref="B11:M11"/>
    <mergeCell ref="B12:M12"/>
    <mergeCell ref="E6:E7"/>
    <mergeCell ref="F6:F7"/>
    <mergeCell ref="G6:G7"/>
    <mergeCell ref="H6:J6"/>
    <mergeCell ref="K6:K7"/>
    <mergeCell ref="L6:L7"/>
  </mergeCells>
  <printOptions/>
  <pageMargins left="0.5511811023622047" right="0.4724409448818898" top="0.52" bottom="0.7480314960629921" header="0.31496062992125984" footer="0.31496062992125984"/>
  <pageSetup horizontalDpi="600" verticalDpi="600" orientation="landscape" paperSize="9" scale="125" r:id="rId1"/>
</worksheet>
</file>

<file path=xl/worksheets/sheet111.xml><?xml version="1.0" encoding="utf-8"?>
<worksheet xmlns="http://schemas.openxmlformats.org/spreadsheetml/2006/main" xmlns:r="http://schemas.openxmlformats.org/officeDocument/2006/relationships">
  <sheetPr>
    <tabColor theme="0"/>
  </sheetPr>
  <dimension ref="A1:Z16"/>
  <sheetViews>
    <sheetView view="pageBreakPreview" zoomScale="90" zoomScaleSheetLayoutView="90" zoomScalePageLayoutView="0" workbookViewId="0" topLeftCell="A4">
      <selection activeCell="C16" sqref="C16:V16"/>
    </sheetView>
  </sheetViews>
  <sheetFormatPr defaultColWidth="9.140625" defaultRowHeight="15"/>
  <cols>
    <col min="1" max="1" width="4.8515625" style="1" customWidth="1"/>
    <col min="2" max="2" width="8.7109375" style="1" customWidth="1"/>
    <col min="3" max="3" width="5.57421875" style="1" customWidth="1"/>
    <col min="4" max="4" width="6.28125" style="1" customWidth="1"/>
    <col min="5" max="5" width="6.00390625" style="1" customWidth="1"/>
    <col min="6" max="6" width="6.7109375" style="1" customWidth="1"/>
    <col min="7" max="7" width="6.00390625" style="1" customWidth="1"/>
    <col min="8" max="8" width="8.00390625" style="1" customWidth="1"/>
    <col min="9" max="9" width="7.140625" style="1" customWidth="1"/>
    <col min="10" max="10" width="5.57421875" style="1" customWidth="1"/>
    <col min="11" max="11" width="4.7109375" style="1" customWidth="1"/>
    <col min="12" max="12" width="6.00390625" style="1" customWidth="1"/>
    <col min="13" max="13" width="6.140625" style="1" customWidth="1"/>
    <col min="14" max="14" width="8.140625" style="1" customWidth="1"/>
    <col min="15" max="15" width="6.8515625" style="1" customWidth="1"/>
    <col min="16" max="16" width="6.57421875" style="1" customWidth="1"/>
    <col min="17" max="17" width="10.140625" style="1" customWidth="1"/>
    <col min="18" max="18" width="6.28125" style="1" customWidth="1"/>
    <col min="19" max="19" width="6.57421875" style="1" customWidth="1"/>
    <col min="20" max="20" width="5.421875" style="1" customWidth="1"/>
    <col min="21" max="21" width="6.57421875" style="1" customWidth="1"/>
    <col min="22" max="22" width="7.00390625" style="1" customWidth="1"/>
    <col min="23" max="16384" width="9.140625" style="1" customWidth="1"/>
  </cols>
  <sheetData>
    <row r="1" spans="1:22" ht="16.5" customHeight="1">
      <c r="A1" s="216" t="s">
        <v>135</v>
      </c>
      <c r="B1" s="216"/>
      <c r="C1" s="216"/>
      <c r="D1" s="216"/>
      <c r="E1" s="216"/>
      <c r="F1" s="216"/>
      <c r="G1" s="216"/>
      <c r="H1" s="216"/>
      <c r="I1" s="216"/>
      <c r="J1" s="216"/>
      <c r="K1" s="216"/>
      <c r="L1" s="216"/>
      <c r="M1" s="216"/>
      <c r="N1" s="216"/>
      <c r="O1" s="216"/>
      <c r="P1" s="216"/>
      <c r="Q1" s="216"/>
      <c r="R1" s="216"/>
      <c r="S1" s="216"/>
      <c r="T1" s="216"/>
      <c r="U1" s="216"/>
      <c r="V1" s="216"/>
    </row>
    <row r="2" spans="1:22" ht="36" customHeight="1">
      <c r="A2" s="214" t="s">
        <v>136</v>
      </c>
      <c r="B2" s="214"/>
      <c r="C2" s="214"/>
      <c r="D2" s="214"/>
      <c r="E2" s="214"/>
      <c r="F2" s="214"/>
      <c r="G2" s="214"/>
      <c r="H2" s="214"/>
      <c r="I2" s="214"/>
      <c r="J2" s="214"/>
      <c r="K2" s="214"/>
      <c r="L2" s="214"/>
      <c r="M2" s="214"/>
      <c r="N2" s="214"/>
      <c r="O2" s="214"/>
      <c r="P2" s="214"/>
      <c r="Q2" s="214"/>
      <c r="R2" s="214"/>
      <c r="S2" s="214"/>
      <c r="T2" s="214"/>
      <c r="U2" s="214"/>
      <c r="V2" s="214"/>
    </row>
    <row r="3" spans="1:22" ht="17.25" customHeight="1">
      <c r="A3" s="214" t="s">
        <v>675</v>
      </c>
      <c r="B3" s="214"/>
      <c r="C3" s="214"/>
      <c r="D3" s="214"/>
      <c r="E3" s="214"/>
      <c r="F3" s="214"/>
      <c r="G3" s="214"/>
      <c r="H3" s="214"/>
      <c r="I3" s="214"/>
      <c r="J3" s="214"/>
      <c r="K3" s="214"/>
      <c r="L3" s="214"/>
      <c r="M3" s="214"/>
      <c r="N3" s="214"/>
      <c r="O3" s="214"/>
      <c r="P3" s="214"/>
      <c r="Q3" s="214"/>
      <c r="R3" s="214"/>
      <c r="S3" s="214"/>
      <c r="T3" s="214"/>
      <c r="U3" s="214"/>
      <c r="V3" s="214"/>
    </row>
    <row r="4" spans="1:22" ht="15.75">
      <c r="A4" s="307" t="s">
        <v>14</v>
      </c>
      <c r="B4" s="307"/>
      <c r="C4" s="307"/>
      <c r="D4" s="307"/>
      <c r="E4" s="307"/>
      <c r="F4" s="307"/>
      <c r="G4" s="307"/>
      <c r="H4" s="307"/>
      <c r="I4" s="307"/>
      <c r="J4" s="307"/>
      <c r="K4" s="307"/>
      <c r="L4" s="307"/>
      <c r="M4" s="307"/>
      <c r="N4" s="307"/>
      <c r="O4" s="307"/>
      <c r="P4" s="307"/>
      <c r="Q4" s="307"/>
      <c r="R4" s="307"/>
      <c r="S4" s="307"/>
      <c r="T4" s="307"/>
      <c r="U4" s="307"/>
      <c r="V4" s="307"/>
    </row>
    <row r="5" spans="1:22" ht="38.25" customHeight="1">
      <c r="A5" s="218" t="s">
        <v>676</v>
      </c>
      <c r="B5" s="218" t="s">
        <v>435</v>
      </c>
      <c r="C5" s="218" t="s">
        <v>137</v>
      </c>
      <c r="D5" s="218"/>
      <c r="E5" s="218"/>
      <c r="F5" s="218"/>
      <c r="G5" s="218"/>
      <c r="H5" s="218"/>
      <c r="I5" s="218" t="s">
        <v>138</v>
      </c>
      <c r="J5" s="218"/>
      <c r="K5" s="218"/>
      <c r="L5" s="218"/>
      <c r="M5" s="218"/>
      <c r="N5" s="218"/>
      <c r="O5" s="218"/>
      <c r="P5" s="218"/>
      <c r="Q5" s="218"/>
      <c r="R5" s="218"/>
      <c r="S5" s="218"/>
      <c r="T5" s="218"/>
      <c r="U5" s="218"/>
      <c r="V5" s="218"/>
    </row>
    <row r="6" spans="1:22" ht="51" customHeight="1">
      <c r="A6" s="218"/>
      <c r="B6" s="218"/>
      <c r="C6" s="217" t="s">
        <v>677</v>
      </c>
      <c r="D6" s="217" t="s">
        <v>305</v>
      </c>
      <c r="E6" s="217" t="s">
        <v>306</v>
      </c>
      <c r="F6" s="217" t="s">
        <v>307</v>
      </c>
      <c r="G6" s="217" t="s">
        <v>308</v>
      </c>
      <c r="H6" s="217" t="s">
        <v>309</v>
      </c>
      <c r="I6" s="217" t="s">
        <v>310</v>
      </c>
      <c r="J6" s="217" t="s">
        <v>311</v>
      </c>
      <c r="K6" s="218" t="s">
        <v>312</v>
      </c>
      <c r="L6" s="218"/>
      <c r="M6" s="218"/>
      <c r="N6" s="218"/>
      <c r="O6" s="218"/>
      <c r="P6" s="218"/>
      <c r="Q6" s="217" t="s">
        <v>313</v>
      </c>
      <c r="R6" s="217" t="s">
        <v>678</v>
      </c>
      <c r="S6" s="217" t="s">
        <v>314</v>
      </c>
      <c r="T6" s="217" t="s">
        <v>315</v>
      </c>
      <c r="U6" s="217" t="s">
        <v>316</v>
      </c>
      <c r="V6" s="217" t="s">
        <v>317</v>
      </c>
    </row>
    <row r="7" spans="1:22" ht="28.5" customHeight="1">
      <c r="A7" s="218"/>
      <c r="B7" s="218"/>
      <c r="C7" s="217"/>
      <c r="D7" s="217"/>
      <c r="E7" s="217"/>
      <c r="F7" s="217"/>
      <c r="G7" s="217"/>
      <c r="H7" s="217"/>
      <c r="I7" s="217"/>
      <c r="J7" s="217"/>
      <c r="K7" s="217" t="s">
        <v>677</v>
      </c>
      <c r="L7" s="217" t="s">
        <v>679</v>
      </c>
      <c r="M7" s="218" t="s">
        <v>680</v>
      </c>
      <c r="N7" s="218"/>
      <c r="O7" s="217" t="s">
        <v>681</v>
      </c>
      <c r="P7" s="217" t="s">
        <v>318</v>
      </c>
      <c r="Q7" s="217"/>
      <c r="R7" s="217"/>
      <c r="S7" s="217"/>
      <c r="T7" s="217"/>
      <c r="U7" s="217"/>
      <c r="V7" s="217"/>
    </row>
    <row r="8" spans="1:22" ht="129.75" customHeight="1">
      <c r="A8" s="218"/>
      <c r="B8" s="218"/>
      <c r="C8" s="217"/>
      <c r="D8" s="217"/>
      <c r="E8" s="217"/>
      <c r="F8" s="217"/>
      <c r="G8" s="217"/>
      <c r="H8" s="217"/>
      <c r="I8" s="217"/>
      <c r="J8" s="217"/>
      <c r="K8" s="217"/>
      <c r="L8" s="217"/>
      <c r="M8" s="2" t="s">
        <v>682</v>
      </c>
      <c r="N8" s="2" t="s">
        <v>683</v>
      </c>
      <c r="O8" s="217"/>
      <c r="P8" s="217"/>
      <c r="Q8" s="217"/>
      <c r="R8" s="217"/>
      <c r="S8" s="217"/>
      <c r="T8" s="217"/>
      <c r="U8" s="217"/>
      <c r="V8" s="217"/>
    </row>
    <row r="9" spans="1:22" ht="15.7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row>
    <row r="10" spans="1:22" ht="15.75">
      <c r="A10" s="4">
        <f>'24'!A7</f>
        <v>50</v>
      </c>
      <c r="B10" s="4">
        <f>'64'!B7</f>
        <v>0</v>
      </c>
      <c r="C10" s="5">
        <f>SUM(D10:H10)</f>
        <v>0</v>
      </c>
      <c r="D10" s="6"/>
      <c r="E10" s="6"/>
      <c r="F10" s="6"/>
      <c r="G10" s="6"/>
      <c r="H10" s="6"/>
      <c r="I10" s="6"/>
      <c r="J10" s="6"/>
      <c r="K10" s="5">
        <f>L10+O10+P10</f>
        <v>0</v>
      </c>
      <c r="L10" s="6"/>
      <c r="M10" s="6"/>
      <c r="N10" s="6"/>
      <c r="O10" s="6"/>
      <c r="P10" s="6"/>
      <c r="Q10" s="6"/>
      <c r="R10" s="6"/>
      <c r="S10" s="6"/>
      <c r="T10" s="6"/>
      <c r="U10" s="6"/>
      <c r="V10" s="6"/>
    </row>
    <row r="11" spans="1:11" s="7" customFormat="1" ht="15.75">
      <c r="A11" s="7" t="s">
        <v>684</v>
      </c>
      <c r="B11" s="7" t="s">
        <v>684</v>
      </c>
      <c r="C11" s="7" t="s">
        <v>684</v>
      </c>
      <c r="K11" s="7" t="s">
        <v>684</v>
      </c>
    </row>
    <row r="12" spans="1:26" ht="18" customHeight="1">
      <c r="A12" s="215" t="s">
        <v>685</v>
      </c>
      <c r="B12" s="215"/>
      <c r="C12" s="224" t="s">
        <v>686</v>
      </c>
      <c r="D12" s="224"/>
      <c r="E12" s="224"/>
      <c r="F12" s="224"/>
      <c r="G12" s="224"/>
      <c r="H12" s="224"/>
      <c r="I12" s="224"/>
      <c r="J12" s="224"/>
      <c r="K12" s="224"/>
      <c r="L12" s="224"/>
      <c r="M12" s="224"/>
      <c r="N12" s="224"/>
      <c r="O12" s="224"/>
      <c r="P12" s="224"/>
      <c r="Q12" s="224"/>
      <c r="R12" s="8"/>
      <c r="S12" s="8"/>
      <c r="T12" s="8"/>
      <c r="U12" s="8"/>
      <c r="V12" s="8"/>
      <c r="W12" s="8"/>
      <c r="X12" s="8"/>
      <c r="Y12" s="8"/>
      <c r="Z12" s="8"/>
    </row>
    <row r="13" spans="1:21" ht="15.75">
      <c r="A13" s="223" t="s">
        <v>319</v>
      </c>
      <c r="B13" s="223"/>
      <c r="C13" s="223"/>
      <c r="D13" s="223"/>
      <c r="E13" s="223"/>
      <c r="F13" s="223"/>
      <c r="G13" s="223"/>
      <c r="H13" s="223"/>
      <c r="I13" s="223"/>
      <c r="J13" s="223"/>
      <c r="K13" s="223"/>
      <c r="L13" s="223"/>
      <c r="M13" s="223"/>
      <c r="N13" s="223"/>
      <c r="O13" s="223"/>
      <c r="P13" s="223"/>
      <c r="Q13" s="223"/>
      <c r="R13" s="223"/>
      <c r="S13" s="223"/>
      <c r="T13" s="223"/>
      <c r="U13" s="9"/>
    </row>
    <row r="15" spans="3:22" ht="48.75" customHeight="1">
      <c r="C15" s="224" t="s">
        <v>320</v>
      </c>
      <c r="D15" s="224"/>
      <c r="E15" s="224"/>
      <c r="F15" s="224"/>
      <c r="G15" s="224"/>
      <c r="H15" s="224"/>
      <c r="I15" s="224"/>
      <c r="J15" s="224"/>
      <c r="K15" s="224"/>
      <c r="L15" s="224"/>
      <c r="M15" s="224"/>
      <c r="N15" s="224"/>
      <c r="O15" s="224"/>
      <c r="P15" s="224"/>
      <c r="Q15" s="224"/>
      <c r="R15" s="224"/>
      <c r="S15" s="224"/>
      <c r="T15" s="224"/>
      <c r="U15" s="224"/>
      <c r="V15" s="224"/>
    </row>
    <row r="16" spans="3:22" ht="51.75" customHeight="1">
      <c r="C16" s="224" t="s">
        <v>320</v>
      </c>
      <c r="D16" s="224"/>
      <c r="E16" s="224"/>
      <c r="F16" s="224"/>
      <c r="G16" s="224"/>
      <c r="H16" s="224"/>
      <c r="I16" s="224"/>
      <c r="J16" s="224"/>
      <c r="K16" s="224"/>
      <c r="L16" s="224"/>
      <c r="M16" s="224"/>
      <c r="N16" s="224"/>
      <c r="O16" s="224"/>
      <c r="P16" s="224"/>
      <c r="Q16" s="224"/>
      <c r="R16" s="224"/>
      <c r="S16" s="224"/>
      <c r="T16" s="224"/>
      <c r="U16" s="224"/>
      <c r="V16" s="224"/>
    </row>
  </sheetData>
  <sheetProtection/>
  <mergeCells count="33">
    <mergeCell ref="U6:U8"/>
    <mergeCell ref="L7:L8"/>
    <mergeCell ref="S6:S8"/>
    <mergeCell ref="A1:V1"/>
    <mergeCell ref="A2:V2"/>
    <mergeCell ref="A3:V3"/>
    <mergeCell ref="A4:V4"/>
    <mergeCell ref="A5:A8"/>
    <mergeCell ref="B5:B8"/>
    <mergeCell ref="C5:H5"/>
    <mergeCell ref="E6:E8"/>
    <mergeCell ref="C6:C8"/>
    <mergeCell ref="D6:D8"/>
    <mergeCell ref="I5:V5"/>
    <mergeCell ref="O7:O8"/>
    <mergeCell ref="F6:F8"/>
    <mergeCell ref="Q6:Q8"/>
    <mergeCell ref="K7:K8"/>
    <mergeCell ref="I6:I8"/>
    <mergeCell ref="C16:V16"/>
    <mergeCell ref="J6:J8"/>
    <mergeCell ref="P7:P8"/>
    <mergeCell ref="K6:P6"/>
    <mergeCell ref="R6:R8"/>
    <mergeCell ref="A13:T13"/>
    <mergeCell ref="G6:G8"/>
    <mergeCell ref="H6:H8"/>
    <mergeCell ref="A12:B12"/>
    <mergeCell ref="M7:N7"/>
    <mergeCell ref="C15:V15"/>
    <mergeCell ref="V6:V8"/>
    <mergeCell ref="C12:Q12"/>
    <mergeCell ref="T6:T8"/>
  </mergeCells>
  <printOptions/>
  <pageMargins left="0.4724409448818898" right="0.3937007874015748" top="0.3937007874015748" bottom="0.7480314960629921" header="0.31496062992125984" footer="0.31496062992125984"/>
  <pageSetup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theme="0"/>
  </sheetPr>
  <dimension ref="A1:Z12"/>
  <sheetViews>
    <sheetView view="pageBreakPreview" zoomScaleSheetLayoutView="100" zoomScalePageLayoutView="0" workbookViewId="0" topLeftCell="A1">
      <selection activeCell="D4" sqref="D4:O4"/>
    </sheetView>
  </sheetViews>
  <sheetFormatPr defaultColWidth="9.140625" defaultRowHeight="15"/>
  <cols>
    <col min="1" max="1" width="4.8515625" style="1" customWidth="1"/>
    <col min="2" max="2" width="9.140625" style="1" customWidth="1"/>
    <col min="3" max="3" width="13.421875" style="1" customWidth="1"/>
    <col min="4" max="11" width="7.421875" style="1" customWidth="1"/>
    <col min="12" max="12" width="9.140625" style="1" customWidth="1"/>
    <col min="13" max="13" width="6.140625" style="1" customWidth="1"/>
    <col min="14" max="15" width="7.421875" style="1" customWidth="1"/>
    <col min="16" max="16384" width="9.140625" style="1" customWidth="1"/>
  </cols>
  <sheetData>
    <row r="1" spans="14:15" ht="15.75">
      <c r="N1" s="215" t="s">
        <v>861</v>
      </c>
      <c r="O1" s="215"/>
    </row>
    <row r="2" spans="1:15" ht="27.75" customHeight="1">
      <c r="A2" s="273" t="s">
        <v>953</v>
      </c>
      <c r="B2" s="273"/>
      <c r="C2" s="273"/>
      <c r="D2" s="273"/>
      <c r="E2" s="273"/>
      <c r="F2" s="273"/>
      <c r="G2" s="273"/>
      <c r="H2" s="273"/>
      <c r="I2" s="273"/>
      <c r="J2" s="273"/>
      <c r="K2" s="273"/>
      <c r="L2" s="273"/>
      <c r="M2" s="273"/>
      <c r="N2" s="273"/>
      <c r="O2" s="273"/>
    </row>
    <row r="3" spans="12:15" ht="15.75">
      <c r="L3" s="215" t="s">
        <v>6</v>
      </c>
      <c r="M3" s="215"/>
      <c r="N3" s="215"/>
      <c r="O3" s="215"/>
    </row>
    <row r="4" spans="1:15" ht="21.75" customHeight="1">
      <c r="A4" s="256" t="s">
        <v>676</v>
      </c>
      <c r="B4" s="256" t="s">
        <v>698</v>
      </c>
      <c r="C4" s="256" t="s">
        <v>862</v>
      </c>
      <c r="D4" s="256" t="s">
        <v>856</v>
      </c>
      <c r="E4" s="256"/>
      <c r="F4" s="256"/>
      <c r="G4" s="256"/>
      <c r="H4" s="256"/>
      <c r="I4" s="256"/>
      <c r="J4" s="256"/>
      <c r="K4" s="256"/>
      <c r="L4" s="256"/>
      <c r="M4" s="256"/>
      <c r="N4" s="256"/>
      <c r="O4" s="256"/>
    </row>
    <row r="5" spans="1:15" ht="66" customHeight="1">
      <c r="A5" s="256"/>
      <c r="B5" s="256"/>
      <c r="C5" s="256"/>
      <c r="D5" s="256" t="s">
        <v>786</v>
      </c>
      <c r="E5" s="256"/>
      <c r="F5" s="256" t="s">
        <v>857</v>
      </c>
      <c r="G5" s="256"/>
      <c r="H5" s="256" t="s">
        <v>788</v>
      </c>
      <c r="I5" s="256"/>
      <c r="J5" s="256" t="s">
        <v>858</v>
      </c>
      <c r="K5" s="256"/>
      <c r="L5" s="256" t="s">
        <v>859</v>
      </c>
      <c r="M5" s="256"/>
      <c r="N5" s="256" t="s">
        <v>860</v>
      </c>
      <c r="O5" s="256"/>
    </row>
    <row r="6" spans="1:15" ht="20.25" customHeight="1">
      <c r="A6" s="256"/>
      <c r="B6" s="256"/>
      <c r="C6" s="256"/>
      <c r="D6" s="42" t="s">
        <v>677</v>
      </c>
      <c r="E6" s="42" t="s">
        <v>755</v>
      </c>
      <c r="F6" s="42" t="s">
        <v>677</v>
      </c>
      <c r="G6" s="42" t="s">
        <v>755</v>
      </c>
      <c r="H6" s="42" t="s">
        <v>677</v>
      </c>
      <c r="I6" s="42" t="s">
        <v>755</v>
      </c>
      <c r="J6" s="42" t="s">
        <v>677</v>
      </c>
      <c r="K6" s="42" t="s">
        <v>755</v>
      </c>
      <c r="L6" s="42" t="s">
        <v>677</v>
      </c>
      <c r="M6" s="42" t="s">
        <v>755</v>
      </c>
      <c r="N6" s="42" t="s">
        <v>677</v>
      </c>
      <c r="O6" s="42" t="s">
        <v>755</v>
      </c>
    </row>
    <row r="7" spans="1:15" ht="15.75">
      <c r="A7" s="42">
        <v>1</v>
      </c>
      <c r="B7" s="42">
        <v>2</v>
      </c>
      <c r="C7" s="42">
        <v>3</v>
      </c>
      <c r="D7" s="42">
        <v>4</v>
      </c>
      <c r="E7" s="42">
        <v>5</v>
      </c>
      <c r="F7" s="42">
        <v>6</v>
      </c>
      <c r="G7" s="42">
        <v>7</v>
      </c>
      <c r="H7" s="42">
        <v>8</v>
      </c>
      <c r="I7" s="42">
        <v>9</v>
      </c>
      <c r="J7" s="42">
        <v>10</v>
      </c>
      <c r="K7" s="42">
        <v>11</v>
      </c>
      <c r="L7" s="42">
        <v>12</v>
      </c>
      <c r="M7" s="42">
        <v>13</v>
      </c>
      <c r="N7" s="42">
        <v>14</v>
      </c>
      <c r="O7" s="42">
        <v>15</v>
      </c>
    </row>
    <row r="8" spans="1:15" ht="15.75">
      <c r="A8" s="59">
        <f>1!A8</f>
        <v>50</v>
      </c>
      <c r="B8" s="59" t="str">
        <f>1!B8</f>
        <v>ТАТУ</v>
      </c>
      <c r="C8" s="60">
        <f>D8+F8+H8+J8+L8+N8</f>
        <v>299</v>
      </c>
      <c r="D8" s="61">
        <v>0</v>
      </c>
      <c r="E8" s="60">
        <f>D8/C8*100</f>
        <v>0</v>
      </c>
      <c r="F8" s="61">
        <v>0</v>
      </c>
      <c r="G8" s="60">
        <f>F8/C8*100</f>
        <v>0</v>
      </c>
      <c r="H8" s="61">
        <v>299</v>
      </c>
      <c r="I8" s="60">
        <f>H8/C8*100</f>
        <v>100</v>
      </c>
      <c r="J8" s="61">
        <v>0</v>
      </c>
      <c r="K8" s="60">
        <f>J8/C8*100</f>
        <v>0</v>
      </c>
      <c r="L8" s="61">
        <v>0</v>
      </c>
      <c r="M8" s="60">
        <f>L8/C8*100</f>
        <v>0</v>
      </c>
      <c r="N8" s="61">
        <v>0</v>
      </c>
      <c r="O8" s="60">
        <f>N8/C8*100</f>
        <v>0</v>
      </c>
    </row>
    <row r="9" spans="1:15" ht="15.75">
      <c r="A9" s="20"/>
      <c r="B9" s="20"/>
      <c r="C9" s="20"/>
      <c r="D9" s="7" t="s">
        <v>684</v>
      </c>
      <c r="E9" s="7"/>
      <c r="F9" s="7" t="s">
        <v>684</v>
      </c>
      <c r="G9" s="7"/>
      <c r="H9" s="7" t="s">
        <v>684</v>
      </c>
      <c r="I9" s="7"/>
      <c r="J9" s="7" t="s">
        <v>684</v>
      </c>
      <c r="K9" s="7"/>
      <c r="L9" s="7" t="s">
        <v>684</v>
      </c>
      <c r="M9" s="7"/>
      <c r="N9" s="7" t="s">
        <v>684</v>
      </c>
      <c r="O9" s="7"/>
    </row>
    <row r="10" spans="1:26" ht="36" customHeight="1">
      <c r="A10" s="231" t="s">
        <v>685</v>
      </c>
      <c r="B10" s="231"/>
      <c r="C10" s="224" t="s">
        <v>863</v>
      </c>
      <c r="D10" s="224"/>
      <c r="E10" s="224"/>
      <c r="F10" s="224"/>
      <c r="G10" s="224"/>
      <c r="H10" s="224"/>
      <c r="I10" s="224"/>
      <c r="J10" s="224"/>
      <c r="K10" s="224"/>
      <c r="L10" s="224"/>
      <c r="M10" s="224"/>
      <c r="N10" s="224"/>
      <c r="O10" s="224"/>
      <c r="P10" s="50"/>
      <c r="Q10" s="50"/>
      <c r="R10" s="50"/>
      <c r="S10" s="50"/>
      <c r="T10" s="50"/>
      <c r="U10" s="50"/>
      <c r="V10" s="50"/>
      <c r="W10" s="50"/>
      <c r="X10" s="50"/>
      <c r="Y10" s="50"/>
      <c r="Z10" s="50"/>
    </row>
    <row r="11" spans="1:3" ht="17.25" customHeight="1">
      <c r="A11" s="1" t="s">
        <v>684</v>
      </c>
      <c r="C11" s="1" t="s">
        <v>757</v>
      </c>
    </row>
    <row r="12" spans="1:15" ht="36" customHeight="1">
      <c r="A12" s="62" t="s">
        <v>692</v>
      </c>
      <c r="C12" s="224" t="s">
        <v>864</v>
      </c>
      <c r="D12" s="224"/>
      <c r="E12" s="224"/>
      <c r="F12" s="224"/>
      <c r="G12" s="224"/>
      <c r="H12" s="224"/>
      <c r="I12" s="224"/>
      <c r="J12" s="224"/>
      <c r="K12" s="224"/>
      <c r="L12" s="224"/>
      <c r="M12" s="224"/>
      <c r="N12" s="224"/>
      <c r="O12" s="224"/>
    </row>
  </sheetData>
  <sheetProtection/>
  <mergeCells count="16">
    <mergeCell ref="A10:B10"/>
    <mergeCell ref="C10:O10"/>
    <mergeCell ref="N1:O1"/>
    <mergeCell ref="A2:O2"/>
    <mergeCell ref="L3:O3"/>
    <mergeCell ref="A4:A6"/>
    <mergeCell ref="B4:B6"/>
    <mergeCell ref="C4:C6"/>
    <mergeCell ref="D4:O4"/>
    <mergeCell ref="D5:E5"/>
    <mergeCell ref="C12:O12"/>
    <mergeCell ref="J5:K5"/>
    <mergeCell ref="L5:M5"/>
    <mergeCell ref="N5:O5"/>
    <mergeCell ref="F5:G5"/>
    <mergeCell ref="H5:I5"/>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13.xml><?xml version="1.0" encoding="utf-8"?>
<worksheet xmlns="http://schemas.openxmlformats.org/spreadsheetml/2006/main" xmlns:r="http://schemas.openxmlformats.org/officeDocument/2006/relationships">
  <sheetPr>
    <tabColor theme="0"/>
  </sheetPr>
  <dimension ref="A1:AH10"/>
  <sheetViews>
    <sheetView view="pageBreakPreview" zoomScaleSheetLayoutView="100" zoomScalePageLayoutView="0" workbookViewId="0" topLeftCell="A1">
      <selection activeCell="A2" sqref="A2:V2"/>
    </sheetView>
  </sheetViews>
  <sheetFormatPr defaultColWidth="9.140625" defaultRowHeight="15"/>
  <cols>
    <col min="1" max="1" width="6.00390625" style="27" customWidth="1"/>
    <col min="2" max="2" width="8.28125" style="27" customWidth="1"/>
    <col min="3" max="3" width="5.00390625" style="27" customWidth="1"/>
    <col min="4" max="20" width="4.00390625" style="27" customWidth="1"/>
    <col min="21" max="21" width="6.00390625" style="27" customWidth="1"/>
    <col min="22" max="22" width="7.57421875" style="27" customWidth="1"/>
    <col min="23" max="16384" width="9.140625" style="27" customWidth="1"/>
  </cols>
  <sheetData>
    <row r="1" spans="19:22" ht="19.5" customHeight="1">
      <c r="S1" s="274" t="s">
        <v>865</v>
      </c>
      <c r="T1" s="274"/>
      <c r="U1" s="274"/>
      <c r="V1" s="274"/>
    </row>
    <row r="2" spans="1:22" ht="62.25" customHeight="1">
      <c r="A2" s="275" t="s">
        <v>954</v>
      </c>
      <c r="B2" s="275"/>
      <c r="C2" s="275"/>
      <c r="D2" s="275"/>
      <c r="E2" s="275"/>
      <c r="F2" s="275"/>
      <c r="G2" s="275"/>
      <c r="H2" s="275"/>
      <c r="I2" s="275"/>
      <c r="J2" s="275"/>
      <c r="K2" s="275"/>
      <c r="L2" s="275"/>
      <c r="M2" s="275"/>
      <c r="N2" s="275"/>
      <c r="O2" s="275"/>
      <c r="P2" s="275"/>
      <c r="Q2" s="275"/>
      <c r="R2" s="275"/>
      <c r="S2" s="275"/>
      <c r="T2" s="275"/>
      <c r="U2" s="275"/>
      <c r="V2" s="275"/>
    </row>
    <row r="3" spans="17:22" ht="15.75">
      <c r="Q3" s="276" t="s">
        <v>6</v>
      </c>
      <c r="R3" s="276"/>
      <c r="S3" s="276"/>
      <c r="T3" s="276"/>
      <c r="U3" s="276"/>
      <c r="V3" s="276"/>
    </row>
    <row r="4" spans="1:22" ht="134.25" customHeight="1">
      <c r="A4" s="42" t="s">
        <v>676</v>
      </c>
      <c r="B4" s="42" t="s">
        <v>698</v>
      </c>
      <c r="C4" s="41" t="s">
        <v>810</v>
      </c>
      <c r="D4" s="41" t="s">
        <v>708</v>
      </c>
      <c r="E4" s="41" t="s">
        <v>811</v>
      </c>
      <c r="F4" s="41" t="s">
        <v>708</v>
      </c>
      <c r="G4" s="41" t="s">
        <v>812</v>
      </c>
      <c r="H4" s="41" t="s">
        <v>708</v>
      </c>
      <c r="I4" s="41" t="s">
        <v>813</v>
      </c>
      <c r="J4" s="41" t="s">
        <v>708</v>
      </c>
      <c r="K4" s="41" t="s">
        <v>814</v>
      </c>
      <c r="L4" s="41" t="s">
        <v>708</v>
      </c>
      <c r="M4" s="41" t="s">
        <v>815</v>
      </c>
      <c r="N4" s="41" t="s">
        <v>708</v>
      </c>
      <c r="O4" s="41" t="s">
        <v>816</v>
      </c>
      <c r="P4" s="41" t="s">
        <v>708</v>
      </c>
      <c r="Q4" s="41" t="s">
        <v>817</v>
      </c>
      <c r="R4" s="41" t="s">
        <v>708</v>
      </c>
      <c r="S4" s="41" t="s">
        <v>866</v>
      </c>
      <c r="T4" s="41" t="s">
        <v>708</v>
      </c>
      <c r="U4" s="29" t="s">
        <v>717</v>
      </c>
      <c r="V4" s="29" t="s">
        <v>867</v>
      </c>
    </row>
    <row r="5" spans="1:22" ht="15.75">
      <c r="A5" s="42">
        <v>1</v>
      </c>
      <c r="B5" s="42">
        <v>2</v>
      </c>
      <c r="C5" s="42">
        <v>3</v>
      </c>
      <c r="D5" s="42">
        <v>4</v>
      </c>
      <c r="E5" s="42">
        <v>5</v>
      </c>
      <c r="F5" s="42">
        <v>6</v>
      </c>
      <c r="G5" s="42">
        <v>7</v>
      </c>
      <c r="H5" s="42">
        <v>8</v>
      </c>
      <c r="I5" s="42">
        <v>9</v>
      </c>
      <c r="J5" s="42">
        <v>10</v>
      </c>
      <c r="K5" s="42">
        <v>11</v>
      </c>
      <c r="L5" s="42">
        <v>12</v>
      </c>
      <c r="M5" s="42">
        <v>13</v>
      </c>
      <c r="N5" s="42">
        <v>14</v>
      </c>
      <c r="O5" s="42">
        <v>15</v>
      </c>
      <c r="P5" s="42">
        <v>16</v>
      </c>
      <c r="Q5" s="42">
        <v>17</v>
      </c>
      <c r="R5" s="42">
        <v>18</v>
      </c>
      <c r="S5" s="42">
        <v>19</v>
      </c>
      <c r="T5" s="42">
        <v>20</v>
      </c>
      <c r="U5" s="30">
        <v>21</v>
      </c>
      <c r="V5" s="30">
        <v>22</v>
      </c>
    </row>
    <row r="6" spans="1:22" ht="15.75">
      <c r="A6" s="32">
        <f>1!A8</f>
        <v>50</v>
      </c>
      <c r="B6" s="32" t="str">
        <f>1!B8</f>
        <v>ТАТУ</v>
      </c>
      <c r="C6" s="42">
        <v>273</v>
      </c>
      <c r="D6" s="42">
        <v>57</v>
      </c>
      <c r="E6" s="42">
        <v>9</v>
      </c>
      <c r="F6" s="42">
        <v>1</v>
      </c>
      <c r="G6" s="42">
        <v>5</v>
      </c>
      <c r="H6" s="42">
        <v>1</v>
      </c>
      <c r="I6" s="42">
        <v>5</v>
      </c>
      <c r="J6" s="42">
        <v>2</v>
      </c>
      <c r="K6" s="42">
        <v>2</v>
      </c>
      <c r="L6" s="42"/>
      <c r="M6" s="42">
        <v>1</v>
      </c>
      <c r="N6" s="42">
        <v>1</v>
      </c>
      <c r="O6" s="42"/>
      <c r="P6" s="42"/>
      <c r="Q6" s="42"/>
      <c r="R6" s="42"/>
      <c r="S6" s="42">
        <v>4</v>
      </c>
      <c r="T6" s="42">
        <v>0</v>
      </c>
      <c r="U6" s="63">
        <f>C6+E6+G6+I6+K6+M6+O6+Q6+S6</f>
        <v>299</v>
      </c>
      <c r="V6" s="63">
        <f>D6+F6+H6+J6+L6+N6+P6+R6+T6</f>
        <v>62</v>
      </c>
    </row>
    <row r="7" spans="1:22" ht="12.75" customHeight="1">
      <c r="A7" s="64" t="s">
        <v>684</v>
      </c>
      <c r="B7" s="64" t="s">
        <v>684</v>
      </c>
      <c r="U7" s="65" t="s">
        <v>684</v>
      </c>
      <c r="V7" s="64" t="s">
        <v>684</v>
      </c>
    </row>
    <row r="8" spans="1:34" s="8" customFormat="1" ht="32.25" customHeight="1">
      <c r="A8" s="49" t="s">
        <v>685</v>
      </c>
      <c r="B8" s="224" t="s">
        <v>742</v>
      </c>
      <c r="C8" s="224"/>
      <c r="D8" s="224"/>
      <c r="E8" s="224"/>
      <c r="F8" s="224"/>
      <c r="G8" s="224"/>
      <c r="H8" s="224"/>
      <c r="I8" s="224"/>
      <c r="J8" s="224"/>
      <c r="K8" s="224"/>
      <c r="L8" s="224"/>
      <c r="M8" s="224"/>
      <c r="N8" s="224"/>
      <c r="O8" s="224"/>
      <c r="P8" s="224"/>
      <c r="Q8" s="224"/>
      <c r="R8" s="224"/>
      <c r="S8" s="224"/>
      <c r="T8" s="224"/>
      <c r="U8" s="224"/>
      <c r="V8" s="224"/>
      <c r="W8" s="50"/>
      <c r="X8" s="50"/>
      <c r="Y8" s="50"/>
      <c r="Z8" s="50"/>
      <c r="AA8" s="50"/>
      <c r="AB8" s="50"/>
      <c r="AC8" s="50"/>
      <c r="AD8" s="50"/>
      <c r="AE8" s="50"/>
      <c r="AF8" s="50"/>
      <c r="AG8" s="50"/>
      <c r="AH8" s="50"/>
    </row>
    <row r="9" spans="1:22" ht="30" customHeight="1">
      <c r="A9" s="64" t="s">
        <v>684</v>
      </c>
      <c r="B9" s="228" t="s">
        <v>868</v>
      </c>
      <c r="C9" s="228"/>
      <c r="D9" s="228"/>
      <c r="E9" s="228"/>
      <c r="F9" s="228"/>
      <c r="G9" s="228"/>
      <c r="H9" s="228"/>
      <c r="I9" s="228"/>
      <c r="J9" s="228"/>
      <c r="K9" s="228"/>
      <c r="L9" s="228"/>
      <c r="M9" s="228"/>
      <c r="N9" s="228"/>
      <c r="O9" s="228"/>
      <c r="P9" s="228"/>
      <c r="Q9" s="228"/>
      <c r="R9" s="228"/>
      <c r="S9" s="228"/>
      <c r="T9" s="228"/>
      <c r="U9" s="228"/>
      <c r="V9" s="228"/>
    </row>
    <row r="10" spans="1:22" ht="15.75">
      <c r="A10" s="64" t="s">
        <v>684</v>
      </c>
      <c r="B10" s="1" t="s">
        <v>820</v>
      </c>
      <c r="C10" s="1"/>
      <c r="D10" s="1"/>
      <c r="E10" s="1"/>
      <c r="F10" s="1"/>
      <c r="G10" s="1"/>
      <c r="H10" s="1"/>
      <c r="I10" s="1"/>
      <c r="J10" s="1"/>
      <c r="K10" s="1"/>
      <c r="L10" s="1"/>
      <c r="M10" s="1"/>
      <c r="N10" s="1"/>
      <c r="O10" s="1"/>
      <c r="P10" s="1"/>
      <c r="Q10" s="1"/>
      <c r="R10" s="1"/>
      <c r="S10" s="1"/>
      <c r="T10" s="1"/>
      <c r="U10" s="1"/>
      <c r="V10" s="1"/>
    </row>
  </sheetData>
  <sheetProtection/>
  <mergeCells count="5">
    <mergeCell ref="B9:V9"/>
    <mergeCell ref="S1:V1"/>
    <mergeCell ref="A2:V2"/>
    <mergeCell ref="Q3:V3"/>
    <mergeCell ref="B8:V8"/>
  </mergeCells>
  <printOptions/>
  <pageMargins left="0.7086614173228347" right="0.7086614173228347" top="0.7480314960629921" bottom="0.7480314960629921" header="0.31496062992125984" footer="0.31496062992125984"/>
  <pageSetup horizontalDpi="600" verticalDpi="600" orientation="landscape" paperSize="9" scale="129" r:id="rId1"/>
</worksheet>
</file>

<file path=xl/worksheets/sheet14.xml><?xml version="1.0" encoding="utf-8"?>
<worksheet xmlns="http://schemas.openxmlformats.org/spreadsheetml/2006/main" xmlns:r="http://schemas.openxmlformats.org/officeDocument/2006/relationships">
  <sheetPr>
    <tabColor theme="0"/>
  </sheetPr>
  <dimension ref="A1:AH12"/>
  <sheetViews>
    <sheetView view="pageBreakPreview" zoomScale="85" zoomScaleSheetLayoutView="85" zoomScalePageLayoutView="0" workbookViewId="0" topLeftCell="A1">
      <selection activeCell="A2" sqref="A2:AH2"/>
    </sheetView>
  </sheetViews>
  <sheetFormatPr defaultColWidth="9.140625" defaultRowHeight="15"/>
  <cols>
    <col min="1" max="1" width="6.28125" style="1" customWidth="1"/>
    <col min="2" max="2" width="8.421875" style="1" customWidth="1"/>
    <col min="3" max="28" width="3.8515625" style="1" customWidth="1"/>
    <col min="29" max="29" width="4.57421875" style="1" customWidth="1"/>
    <col min="30" max="32" width="3.8515625" style="1" customWidth="1"/>
    <col min="33" max="34" width="5.00390625" style="1" customWidth="1"/>
    <col min="35" max="16384" width="9.140625" style="1" customWidth="1"/>
  </cols>
  <sheetData>
    <row r="1" spans="31:34" ht="15.75">
      <c r="AE1" s="230" t="s">
        <v>869</v>
      </c>
      <c r="AF1" s="230"/>
      <c r="AG1" s="230"/>
      <c r="AH1" s="230"/>
    </row>
    <row r="2" spans="1:34" ht="15.75">
      <c r="A2" s="279" t="s">
        <v>955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row>
    <row r="3" spans="1:34" ht="33.75" customHeight="1">
      <c r="A3" s="273" t="s">
        <v>870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row>
    <row r="4" spans="27:34" ht="15.75">
      <c r="AA4" s="262" t="s">
        <v>6</v>
      </c>
      <c r="AB4" s="262"/>
      <c r="AC4" s="262"/>
      <c r="AD4" s="262"/>
      <c r="AE4" s="262"/>
      <c r="AF4" s="262"/>
      <c r="AG4" s="262"/>
      <c r="AH4" s="262"/>
    </row>
    <row r="5" spans="1:34" ht="15" customHeight="1">
      <c r="A5" s="256" t="s">
        <v>676</v>
      </c>
      <c r="B5" s="256" t="s">
        <v>698</v>
      </c>
      <c r="C5" s="277" t="s">
        <v>824</v>
      </c>
      <c r="D5" s="277" t="s">
        <v>871</v>
      </c>
      <c r="E5" s="280" t="s">
        <v>825</v>
      </c>
      <c r="F5" s="281"/>
      <c r="G5" s="281"/>
      <c r="H5" s="281"/>
      <c r="I5" s="281"/>
      <c r="J5" s="281"/>
      <c r="K5" s="281"/>
      <c r="L5" s="281"/>
      <c r="M5" s="281"/>
      <c r="N5" s="281"/>
      <c r="O5" s="281"/>
      <c r="P5" s="281"/>
      <c r="Q5" s="281"/>
      <c r="R5" s="281"/>
      <c r="S5" s="281"/>
      <c r="T5" s="281"/>
      <c r="U5" s="281"/>
      <c r="V5" s="281"/>
      <c r="W5" s="281"/>
      <c r="X5" s="281"/>
      <c r="Y5" s="281"/>
      <c r="Z5" s="281"/>
      <c r="AA5" s="281"/>
      <c r="AB5" s="282"/>
      <c r="AC5" s="257" t="s">
        <v>826</v>
      </c>
      <c r="AD5" s="257" t="s">
        <v>708</v>
      </c>
      <c r="AE5" s="257" t="s">
        <v>827</v>
      </c>
      <c r="AF5" s="257" t="s">
        <v>708</v>
      </c>
      <c r="AG5" s="244" t="s">
        <v>717</v>
      </c>
      <c r="AH5" s="244" t="s">
        <v>708</v>
      </c>
    </row>
    <row r="6" spans="1:34" ht="180.75" customHeight="1">
      <c r="A6" s="256"/>
      <c r="B6" s="256"/>
      <c r="C6" s="278"/>
      <c r="D6" s="278"/>
      <c r="E6" s="41" t="s">
        <v>828</v>
      </c>
      <c r="F6" s="41" t="s">
        <v>708</v>
      </c>
      <c r="G6" s="41" t="s">
        <v>829</v>
      </c>
      <c r="H6" s="41" t="s">
        <v>708</v>
      </c>
      <c r="I6" s="41" t="s">
        <v>830</v>
      </c>
      <c r="J6" s="41" t="s">
        <v>708</v>
      </c>
      <c r="K6" s="41" t="s">
        <v>831</v>
      </c>
      <c r="L6" s="41" t="s">
        <v>708</v>
      </c>
      <c r="M6" s="41" t="s">
        <v>832</v>
      </c>
      <c r="N6" s="41" t="s">
        <v>708</v>
      </c>
      <c r="O6" s="41" t="s">
        <v>833</v>
      </c>
      <c r="P6" s="41" t="s">
        <v>708</v>
      </c>
      <c r="Q6" s="41" t="s">
        <v>834</v>
      </c>
      <c r="R6" s="41" t="s">
        <v>708</v>
      </c>
      <c r="S6" s="41" t="s">
        <v>835</v>
      </c>
      <c r="T6" s="41" t="s">
        <v>708</v>
      </c>
      <c r="U6" s="41" t="s">
        <v>836</v>
      </c>
      <c r="V6" s="41" t="s">
        <v>708</v>
      </c>
      <c r="W6" s="41" t="s">
        <v>837</v>
      </c>
      <c r="X6" s="41" t="s">
        <v>708</v>
      </c>
      <c r="Y6" s="41" t="s">
        <v>838</v>
      </c>
      <c r="Z6" s="41" t="s">
        <v>708</v>
      </c>
      <c r="AA6" s="41" t="s">
        <v>839</v>
      </c>
      <c r="AB6" s="41" t="s">
        <v>708</v>
      </c>
      <c r="AC6" s="257"/>
      <c r="AD6" s="257"/>
      <c r="AE6" s="257"/>
      <c r="AF6" s="257"/>
      <c r="AG6" s="244"/>
      <c r="AH6" s="244"/>
    </row>
    <row r="7" spans="1:34" ht="15.75">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c r="T7" s="42">
        <v>20</v>
      </c>
      <c r="U7" s="42">
        <v>21</v>
      </c>
      <c r="V7" s="42">
        <v>22</v>
      </c>
      <c r="W7" s="42">
        <v>23</v>
      </c>
      <c r="X7" s="42">
        <v>24</v>
      </c>
      <c r="Y7" s="42">
        <v>25</v>
      </c>
      <c r="Z7" s="42">
        <v>26</v>
      </c>
      <c r="AA7" s="42">
        <v>27</v>
      </c>
      <c r="AB7" s="42">
        <v>28</v>
      </c>
      <c r="AC7" s="42">
        <v>29</v>
      </c>
      <c r="AD7" s="42">
        <v>30</v>
      </c>
      <c r="AE7" s="42">
        <v>31</v>
      </c>
      <c r="AF7" s="42">
        <v>32</v>
      </c>
      <c r="AG7" s="30">
        <v>33</v>
      </c>
      <c r="AH7" s="66">
        <v>34</v>
      </c>
    </row>
    <row r="8" spans="1:34" ht="15.75">
      <c r="A8" s="32">
        <f>1!A8</f>
        <v>50</v>
      </c>
      <c r="B8" s="32" t="str">
        <f>1!B8</f>
        <v>ТАТУ</v>
      </c>
      <c r="C8" s="42">
        <v>13</v>
      </c>
      <c r="D8" s="42">
        <v>1</v>
      </c>
      <c r="E8" s="42">
        <v>7</v>
      </c>
      <c r="F8" s="42"/>
      <c r="G8" s="42">
        <v>13</v>
      </c>
      <c r="H8" s="42">
        <v>1</v>
      </c>
      <c r="I8" s="42">
        <v>12</v>
      </c>
      <c r="J8" s="42">
        <v>2</v>
      </c>
      <c r="K8" s="42">
        <v>29</v>
      </c>
      <c r="L8" s="42">
        <v>8</v>
      </c>
      <c r="M8" s="42">
        <v>8</v>
      </c>
      <c r="N8" s="42">
        <v>2</v>
      </c>
      <c r="O8" s="42">
        <v>4</v>
      </c>
      <c r="P8" s="42"/>
      <c r="Q8" s="42">
        <v>27</v>
      </c>
      <c r="R8" s="42">
        <v>4</v>
      </c>
      <c r="S8" s="42">
        <v>15</v>
      </c>
      <c r="T8" s="42">
        <v>2</v>
      </c>
      <c r="U8" s="42">
        <v>5</v>
      </c>
      <c r="V8" s="42">
        <v>2</v>
      </c>
      <c r="W8" s="42">
        <v>15</v>
      </c>
      <c r="X8" s="42">
        <v>4</v>
      </c>
      <c r="Y8" s="42">
        <v>17</v>
      </c>
      <c r="Z8" s="42">
        <v>2</v>
      </c>
      <c r="AA8" s="42">
        <v>22</v>
      </c>
      <c r="AB8" s="42">
        <v>6</v>
      </c>
      <c r="AC8" s="42">
        <v>112</v>
      </c>
      <c r="AD8" s="42">
        <v>28</v>
      </c>
      <c r="AE8" s="42">
        <v>0</v>
      </c>
      <c r="AF8" s="42">
        <v>0</v>
      </c>
      <c r="AG8" s="18">
        <f>C8+E8+G8+I8+K8+M8+O8+Q8+S8+U8+W8+Y8+AA8+AC8+AE8</f>
        <v>299</v>
      </c>
      <c r="AH8" s="53">
        <f>D8+F8+H8+J8+L8+N8+P8+R8+T8+V8+X8+Z8+AB8+AD8+AF8</f>
        <v>62</v>
      </c>
    </row>
    <row r="9" spans="33:34" ht="15.75">
      <c r="AG9" s="7" t="s">
        <v>684</v>
      </c>
      <c r="AH9" s="7" t="s">
        <v>684</v>
      </c>
    </row>
    <row r="10" spans="1:34" s="8" customFormat="1" ht="33.75" customHeight="1">
      <c r="A10" s="49" t="s">
        <v>685</v>
      </c>
      <c r="B10" s="224" t="s">
        <v>756</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row>
    <row r="11" spans="1:34" ht="33" customHeight="1">
      <c r="A11" s="20" t="s">
        <v>684</v>
      </c>
      <c r="B11" s="224" t="s">
        <v>872</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row>
    <row r="12" spans="1:34" ht="35.25" customHeight="1">
      <c r="A12" s="20" t="s">
        <v>684</v>
      </c>
      <c r="B12" s="228" t="s">
        <v>873</v>
      </c>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row>
  </sheetData>
  <sheetProtection/>
  <mergeCells count="18">
    <mergeCell ref="A5:A6"/>
    <mergeCell ref="B5:B6"/>
    <mergeCell ref="C5:C6"/>
    <mergeCell ref="D5:D6"/>
    <mergeCell ref="AE1:AH1"/>
    <mergeCell ref="A2:AH2"/>
    <mergeCell ref="A3:AH3"/>
    <mergeCell ref="AA4:AH4"/>
    <mergeCell ref="E5:AB5"/>
    <mergeCell ref="AC5:AC6"/>
    <mergeCell ref="B11:AH11"/>
    <mergeCell ref="B12:AH12"/>
    <mergeCell ref="AD5:AD6"/>
    <mergeCell ref="AE5:AE6"/>
    <mergeCell ref="AF5:AF6"/>
    <mergeCell ref="AG5:AG6"/>
    <mergeCell ref="AH5:AH6"/>
    <mergeCell ref="B10:AH10"/>
  </mergeCells>
  <printOptions/>
  <pageMargins left="0.7" right="0.7" top="0.75" bottom="0.75" header="0.3" footer="0.3"/>
  <pageSetup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tabColor theme="0"/>
  </sheetPr>
  <dimension ref="A1:AH11"/>
  <sheetViews>
    <sheetView view="pageBreakPreview" zoomScaleSheetLayoutView="100" zoomScalePageLayoutView="0" workbookViewId="0" topLeftCell="A4">
      <selection activeCell="J8" sqref="J8"/>
    </sheetView>
  </sheetViews>
  <sheetFormatPr defaultColWidth="9.140625" defaultRowHeight="15"/>
  <cols>
    <col min="1" max="1" width="6.8515625" style="1" customWidth="1"/>
    <col min="2" max="2" width="9.140625" style="1" customWidth="1"/>
    <col min="3" max="3" width="13.8515625" style="1" customWidth="1"/>
    <col min="4" max="21" width="6.140625" style="20" customWidth="1"/>
    <col min="22" max="22" width="7.140625" style="1" customWidth="1"/>
    <col min="23" max="23" width="11.28125" style="1" customWidth="1"/>
    <col min="24" max="25" width="10.57421875" style="1" customWidth="1"/>
    <col min="26" max="16384" width="9.140625" style="1" customWidth="1"/>
  </cols>
  <sheetData>
    <row r="1" spans="1:24" ht="15.75">
      <c r="A1" s="67"/>
      <c r="V1" s="274" t="s">
        <v>874</v>
      </c>
      <c r="W1" s="274"/>
      <c r="X1" s="274"/>
    </row>
    <row r="2" spans="1:24" ht="48" customHeight="1">
      <c r="A2" s="273" t="s">
        <v>956</v>
      </c>
      <c r="B2" s="273"/>
      <c r="C2" s="273"/>
      <c r="D2" s="273"/>
      <c r="E2" s="273"/>
      <c r="F2" s="273"/>
      <c r="G2" s="273"/>
      <c r="H2" s="273"/>
      <c r="I2" s="273"/>
      <c r="J2" s="273"/>
      <c r="K2" s="273"/>
      <c r="L2" s="273"/>
      <c r="M2" s="273"/>
      <c r="N2" s="273"/>
      <c r="O2" s="273"/>
      <c r="P2" s="273"/>
      <c r="Q2" s="273"/>
      <c r="R2" s="273"/>
      <c r="S2" s="273"/>
      <c r="T2" s="273"/>
      <c r="U2" s="273"/>
      <c r="V2" s="273"/>
      <c r="W2" s="273"/>
      <c r="X2" s="273"/>
    </row>
    <row r="3" spans="1:24" ht="28.5" customHeight="1">
      <c r="A3" s="283" t="s">
        <v>6</v>
      </c>
      <c r="B3" s="283"/>
      <c r="C3" s="283"/>
      <c r="D3" s="283"/>
      <c r="E3" s="283"/>
      <c r="F3" s="283"/>
      <c r="G3" s="283"/>
      <c r="H3" s="283"/>
      <c r="I3" s="283"/>
      <c r="J3" s="283"/>
      <c r="K3" s="283"/>
      <c r="L3" s="283"/>
      <c r="M3" s="283"/>
      <c r="N3" s="283"/>
      <c r="O3" s="283"/>
      <c r="P3" s="283"/>
      <c r="Q3" s="283"/>
      <c r="R3" s="283"/>
      <c r="S3" s="283"/>
      <c r="T3" s="283"/>
      <c r="U3" s="283"/>
      <c r="V3" s="283"/>
      <c r="W3" s="283"/>
      <c r="X3" s="283"/>
    </row>
    <row r="4" spans="1:24" ht="33.75" customHeight="1">
      <c r="A4" s="245" t="s">
        <v>676</v>
      </c>
      <c r="B4" s="245" t="s">
        <v>698</v>
      </c>
      <c r="C4" s="245" t="s">
        <v>875</v>
      </c>
      <c r="D4" s="245" t="s">
        <v>876</v>
      </c>
      <c r="E4" s="245"/>
      <c r="F4" s="245"/>
      <c r="G4" s="245"/>
      <c r="H4" s="245"/>
      <c r="I4" s="245"/>
      <c r="J4" s="245"/>
      <c r="K4" s="245"/>
      <c r="L4" s="245"/>
      <c r="M4" s="245"/>
      <c r="N4" s="245"/>
      <c r="O4" s="245"/>
      <c r="P4" s="245"/>
      <c r="Q4" s="245"/>
      <c r="R4" s="245"/>
      <c r="S4" s="245"/>
      <c r="T4" s="245"/>
      <c r="U4" s="245"/>
      <c r="V4" s="257" t="s">
        <v>877</v>
      </c>
      <c r="W4" s="256" t="s">
        <v>878</v>
      </c>
      <c r="X4" s="256"/>
    </row>
    <row r="5" spans="1:24" ht="40.5" customHeight="1">
      <c r="A5" s="245"/>
      <c r="B5" s="245"/>
      <c r="C5" s="245"/>
      <c r="D5" s="245" t="s">
        <v>879</v>
      </c>
      <c r="E5" s="245"/>
      <c r="F5" s="245"/>
      <c r="G5" s="245"/>
      <c r="H5" s="245"/>
      <c r="I5" s="245"/>
      <c r="J5" s="245" t="s">
        <v>880</v>
      </c>
      <c r="K5" s="245"/>
      <c r="L5" s="245"/>
      <c r="M5" s="245"/>
      <c r="N5" s="245"/>
      <c r="O5" s="245"/>
      <c r="P5" s="245" t="s">
        <v>881</v>
      </c>
      <c r="Q5" s="245"/>
      <c r="R5" s="245"/>
      <c r="S5" s="245"/>
      <c r="T5" s="245"/>
      <c r="U5" s="245"/>
      <c r="V5" s="257"/>
      <c r="W5" s="256"/>
      <c r="X5" s="256"/>
    </row>
    <row r="6" spans="1:24" ht="220.5" customHeight="1">
      <c r="A6" s="245"/>
      <c r="B6" s="245"/>
      <c r="C6" s="245"/>
      <c r="D6" s="29" t="s">
        <v>882</v>
      </c>
      <c r="E6" s="29" t="s">
        <v>883</v>
      </c>
      <c r="F6" s="29" t="s">
        <v>884</v>
      </c>
      <c r="G6" s="29" t="s">
        <v>885</v>
      </c>
      <c r="H6" s="29" t="s">
        <v>737</v>
      </c>
      <c r="I6" s="29" t="s">
        <v>886</v>
      </c>
      <c r="J6" s="29" t="s">
        <v>882</v>
      </c>
      <c r="K6" s="29" t="s">
        <v>883</v>
      </c>
      <c r="L6" s="29" t="s">
        <v>887</v>
      </c>
      <c r="M6" s="29" t="s">
        <v>885</v>
      </c>
      <c r="N6" s="29" t="s">
        <v>737</v>
      </c>
      <c r="O6" s="29" t="s">
        <v>888</v>
      </c>
      <c r="P6" s="29" t="s">
        <v>882</v>
      </c>
      <c r="Q6" s="29" t="s">
        <v>883</v>
      </c>
      <c r="R6" s="29" t="s">
        <v>889</v>
      </c>
      <c r="S6" s="29" t="s">
        <v>885</v>
      </c>
      <c r="T6" s="29" t="s">
        <v>737</v>
      </c>
      <c r="U6" s="29" t="s">
        <v>886</v>
      </c>
      <c r="V6" s="257"/>
      <c r="W6" s="41" t="s">
        <v>890</v>
      </c>
      <c r="X6" s="68" t="s">
        <v>891</v>
      </c>
    </row>
    <row r="7" spans="1:24" ht="15.75">
      <c r="A7" s="30">
        <v>1</v>
      </c>
      <c r="B7" s="30">
        <v>2</v>
      </c>
      <c r="C7" s="30" t="s">
        <v>892</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69">
        <v>24</v>
      </c>
    </row>
    <row r="8" spans="1:24" ht="21" customHeight="1">
      <c r="A8" s="32">
        <f>1!A8</f>
        <v>50</v>
      </c>
      <c r="B8" s="32" t="str">
        <f>1!B8</f>
        <v>ТАТУ</v>
      </c>
      <c r="C8" s="63">
        <f>SUM(D8:U8)</f>
        <v>150</v>
      </c>
      <c r="D8" s="30">
        <v>0</v>
      </c>
      <c r="E8" s="30">
        <v>0</v>
      </c>
      <c r="F8" s="30">
        <v>23</v>
      </c>
      <c r="G8" s="30">
        <v>1</v>
      </c>
      <c r="H8" s="30">
        <v>36</v>
      </c>
      <c r="I8" s="30">
        <v>83</v>
      </c>
      <c r="J8" s="30"/>
      <c r="K8" s="30"/>
      <c r="L8" s="30"/>
      <c r="M8" s="30"/>
      <c r="N8" s="30"/>
      <c r="O8" s="30"/>
      <c r="P8" s="30">
        <v>0</v>
      </c>
      <c r="Q8" s="30">
        <v>0</v>
      </c>
      <c r="R8" s="30">
        <v>0</v>
      </c>
      <c r="S8" s="30">
        <v>0</v>
      </c>
      <c r="T8" s="30">
        <v>0</v>
      </c>
      <c r="U8" s="30">
        <v>7</v>
      </c>
      <c r="V8" s="19"/>
      <c r="W8" s="66">
        <v>14</v>
      </c>
      <c r="X8" s="66">
        <v>129</v>
      </c>
    </row>
    <row r="9" spans="1:3" ht="15.75">
      <c r="A9" s="20" t="s">
        <v>684</v>
      </c>
      <c r="B9" s="20" t="s">
        <v>684</v>
      </c>
      <c r="C9" s="20" t="s">
        <v>684</v>
      </c>
    </row>
    <row r="10" spans="1:34" s="8" customFormat="1" ht="19.5" customHeight="1">
      <c r="A10" s="50" t="s">
        <v>685</v>
      </c>
      <c r="B10" s="224" t="s">
        <v>742</v>
      </c>
      <c r="C10" s="224"/>
      <c r="D10" s="224"/>
      <c r="E10" s="224"/>
      <c r="F10" s="224"/>
      <c r="G10" s="224"/>
      <c r="H10" s="224"/>
      <c r="I10" s="224"/>
      <c r="J10" s="224"/>
      <c r="K10" s="224"/>
      <c r="L10" s="224"/>
      <c r="M10" s="224"/>
      <c r="N10" s="224"/>
      <c r="O10" s="224"/>
      <c r="P10" s="224"/>
      <c r="Q10" s="224"/>
      <c r="R10" s="224"/>
      <c r="S10" s="224"/>
      <c r="T10" s="224"/>
      <c r="U10" s="224"/>
      <c r="V10" s="224"/>
      <c r="W10" s="224"/>
      <c r="X10" s="224"/>
      <c r="Y10" s="50"/>
      <c r="Z10" s="50"/>
      <c r="AA10" s="50"/>
      <c r="AB10" s="50"/>
      <c r="AC10" s="50"/>
      <c r="AD10" s="50"/>
      <c r="AE10" s="50"/>
      <c r="AF10" s="50"/>
      <c r="AG10" s="50"/>
      <c r="AH10" s="50"/>
    </row>
    <row r="11" spans="1:20" ht="24" customHeight="1">
      <c r="A11" s="20" t="s">
        <v>684</v>
      </c>
      <c r="B11" s="242" t="s">
        <v>893</v>
      </c>
      <c r="C11" s="242"/>
      <c r="D11" s="242"/>
      <c r="E11" s="242"/>
      <c r="F11" s="242"/>
      <c r="G11" s="242"/>
      <c r="H11" s="242"/>
      <c r="I11" s="242"/>
      <c r="J11" s="242"/>
      <c r="K11" s="242"/>
      <c r="L11" s="242"/>
      <c r="M11" s="242"/>
      <c r="N11" s="242"/>
      <c r="O11" s="242"/>
      <c r="P11" s="242"/>
      <c r="Q11" s="242"/>
      <c r="R11" s="242"/>
      <c r="S11" s="242"/>
      <c r="T11" s="242"/>
    </row>
  </sheetData>
  <sheetProtection/>
  <mergeCells count="14">
    <mergeCell ref="J5:O5"/>
    <mergeCell ref="P5:U5"/>
    <mergeCell ref="B10:X10"/>
    <mergeCell ref="B11:T11"/>
    <mergeCell ref="V1:X1"/>
    <mergeCell ref="A2:X2"/>
    <mergeCell ref="A3:X3"/>
    <mergeCell ref="A4:A6"/>
    <mergeCell ref="B4:B6"/>
    <mergeCell ref="C4:C6"/>
    <mergeCell ref="D4:U4"/>
    <mergeCell ref="V4:V6"/>
    <mergeCell ref="W4:X5"/>
    <mergeCell ref="D5:I5"/>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theme="0"/>
  </sheetPr>
  <dimension ref="A1:Z10"/>
  <sheetViews>
    <sheetView view="pageBreakPreview" zoomScale="115" zoomScaleSheetLayoutView="115" zoomScalePageLayoutView="70" workbookViewId="0" topLeftCell="A1">
      <selection activeCell="A2" sqref="A2:L2"/>
    </sheetView>
  </sheetViews>
  <sheetFormatPr defaultColWidth="9.140625" defaultRowHeight="15"/>
  <cols>
    <col min="1" max="1" width="6.8515625" style="27" customWidth="1"/>
    <col min="2" max="2" width="10.421875" style="27" customWidth="1"/>
    <col min="3" max="3" width="14.57421875" style="27" customWidth="1"/>
    <col min="4" max="4" width="7.140625" style="27" customWidth="1"/>
    <col min="5" max="5" width="7.421875" style="27" customWidth="1"/>
    <col min="6" max="6" width="7.7109375" style="27" customWidth="1"/>
    <col min="7" max="7" width="7.421875" style="27" customWidth="1"/>
    <col min="8" max="8" width="9.140625" style="27" customWidth="1"/>
    <col min="9" max="9" width="12.57421875" style="27" customWidth="1"/>
    <col min="10" max="10" width="9.140625" style="27" customWidth="1"/>
    <col min="11" max="11" width="10.140625" style="27" customWidth="1"/>
    <col min="12" max="12" width="10.8515625" style="27" customWidth="1"/>
    <col min="13" max="16384" width="9.140625" style="27" customWidth="1"/>
  </cols>
  <sheetData>
    <row r="1" spans="1:12" s="70" customFormat="1" ht="15.75">
      <c r="A1" s="284" t="s">
        <v>894</v>
      </c>
      <c r="B1" s="284"/>
      <c r="C1" s="284"/>
      <c r="D1" s="284"/>
      <c r="E1" s="284"/>
      <c r="F1" s="284"/>
      <c r="G1" s="284"/>
      <c r="H1" s="284"/>
      <c r="I1" s="284"/>
      <c r="J1" s="284"/>
      <c r="K1" s="284"/>
      <c r="L1" s="284"/>
    </row>
    <row r="2" spans="1:12" s="70" customFormat="1" ht="43.5" customHeight="1">
      <c r="A2" s="285" t="s">
        <v>957</v>
      </c>
      <c r="B2" s="285"/>
      <c r="C2" s="285"/>
      <c r="D2" s="285"/>
      <c r="E2" s="285"/>
      <c r="F2" s="285"/>
      <c r="G2" s="285"/>
      <c r="H2" s="285"/>
      <c r="I2" s="285"/>
      <c r="J2" s="285"/>
      <c r="K2" s="285"/>
      <c r="L2" s="285"/>
    </row>
    <row r="3" spans="1:12" ht="15.75" customHeight="1">
      <c r="A3" s="286" t="s">
        <v>7</v>
      </c>
      <c r="B3" s="286"/>
      <c r="C3" s="286"/>
      <c r="D3" s="286"/>
      <c r="E3" s="286"/>
      <c r="F3" s="286"/>
      <c r="G3" s="286"/>
      <c r="H3" s="286"/>
      <c r="I3" s="286"/>
      <c r="J3" s="286"/>
      <c r="K3" s="286"/>
      <c r="L3" s="286"/>
    </row>
    <row r="4" spans="1:12" ht="30.75" customHeight="1">
      <c r="A4" s="241" t="s">
        <v>676</v>
      </c>
      <c r="B4" s="241" t="s">
        <v>698</v>
      </c>
      <c r="C4" s="218" t="s">
        <v>714</v>
      </c>
      <c r="D4" s="241" t="s">
        <v>895</v>
      </c>
      <c r="E4" s="241"/>
      <c r="F4" s="241"/>
      <c r="G4" s="241"/>
      <c r="H4" s="241"/>
      <c r="I4" s="241"/>
      <c r="J4" s="241"/>
      <c r="K4" s="271" t="s">
        <v>896</v>
      </c>
      <c r="L4" s="271" t="s">
        <v>897</v>
      </c>
    </row>
    <row r="5" spans="1:12" ht="15.75">
      <c r="A5" s="241"/>
      <c r="B5" s="241"/>
      <c r="C5" s="218"/>
      <c r="D5" s="271" t="s">
        <v>898</v>
      </c>
      <c r="E5" s="271" t="s">
        <v>899</v>
      </c>
      <c r="F5" s="271" t="s">
        <v>900</v>
      </c>
      <c r="G5" s="271" t="s">
        <v>901</v>
      </c>
      <c r="H5" s="241" t="s">
        <v>902</v>
      </c>
      <c r="I5" s="241"/>
      <c r="J5" s="241"/>
      <c r="K5" s="271"/>
      <c r="L5" s="271"/>
    </row>
    <row r="6" spans="1:12" ht="118.5">
      <c r="A6" s="241"/>
      <c r="B6" s="241"/>
      <c r="C6" s="218"/>
      <c r="D6" s="271"/>
      <c r="E6" s="271"/>
      <c r="F6" s="271"/>
      <c r="G6" s="271"/>
      <c r="H6" s="46" t="s">
        <v>903</v>
      </c>
      <c r="I6" s="46" t="s">
        <v>904</v>
      </c>
      <c r="J6" s="46" t="s">
        <v>905</v>
      </c>
      <c r="K6" s="271"/>
      <c r="L6" s="271"/>
    </row>
    <row r="7" spans="1:12" ht="15.75">
      <c r="A7" s="23">
        <v>1</v>
      </c>
      <c r="B7" s="23">
        <v>2</v>
      </c>
      <c r="C7" s="3">
        <v>3</v>
      </c>
      <c r="D7" s="23">
        <v>4</v>
      </c>
      <c r="E7" s="23">
        <v>5</v>
      </c>
      <c r="F7" s="23">
        <v>6</v>
      </c>
      <c r="G7" s="23">
        <v>7</v>
      </c>
      <c r="H7" s="23">
        <v>8</v>
      </c>
      <c r="I7" s="23">
        <v>9</v>
      </c>
      <c r="J7" s="23">
        <v>10</v>
      </c>
      <c r="K7" s="23">
        <v>11</v>
      </c>
      <c r="L7" s="23">
        <v>12</v>
      </c>
    </row>
    <row r="8" spans="1:12" ht="15.75">
      <c r="A8" s="59">
        <f>1!A8</f>
        <v>50</v>
      </c>
      <c r="B8" s="59" t="str">
        <f>1!B8</f>
        <v>ТАТУ</v>
      </c>
      <c r="C8" s="71">
        <f>1!Q8</f>
        <v>415</v>
      </c>
      <c r="D8" s="72">
        <v>12</v>
      </c>
      <c r="E8" s="72">
        <v>58</v>
      </c>
      <c r="F8" s="72">
        <v>201</v>
      </c>
      <c r="G8" s="72">
        <v>21</v>
      </c>
      <c r="H8" s="72">
        <v>224</v>
      </c>
      <c r="I8" s="72">
        <v>1454</v>
      </c>
      <c r="J8" s="72">
        <v>238</v>
      </c>
      <c r="K8" s="72">
        <v>65</v>
      </c>
      <c r="L8" s="72">
        <v>24</v>
      </c>
    </row>
    <row r="9" spans="1:3" ht="15.75">
      <c r="A9" s="73" t="s">
        <v>684</v>
      </c>
      <c r="B9" s="73" t="s">
        <v>684</v>
      </c>
      <c r="C9" s="74" t="s">
        <v>684</v>
      </c>
    </row>
    <row r="10" spans="1:26" s="1" customFormat="1" ht="36" customHeight="1">
      <c r="A10" s="75" t="s">
        <v>685</v>
      </c>
      <c r="B10" s="224" t="s">
        <v>906</v>
      </c>
      <c r="C10" s="224"/>
      <c r="D10" s="224"/>
      <c r="E10" s="224"/>
      <c r="F10" s="224"/>
      <c r="G10" s="224"/>
      <c r="H10" s="224"/>
      <c r="I10" s="224"/>
      <c r="J10" s="224"/>
      <c r="K10" s="224"/>
      <c r="L10" s="224"/>
      <c r="M10" s="37"/>
      <c r="N10" s="37"/>
      <c r="O10" s="37"/>
      <c r="P10" s="37"/>
      <c r="Q10" s="37"/>
      <c r="R10" s="37"/>
      <c r="S10" s="37"/>
      <c r="T10" s="37"/>
      <c r="U10" s="37"/>
      <c r="V10" s="37"/>
      <c r="W10" s="37"/>
      <c r="X10" s="37"/>
      <c r="Y10" s="37"/>
      <c r="Z10" s="37"/>
    </row>
    <row r="11" s="1" customFormat="1" ht="15.75"/>
    <row r="12" s="1" customFormat="1" ht="15.75"/>
  </sheetData>
  <sheetProtection/>
  <mergeCells count="15">
    <mergeCell ref="B10:L10"/>
    <mergeCell ref="A1:L1"/>
    <mergeCell ref="A2:L2"/>
    <mergeCell ref="A3:L3"/>
    <mergeCell ref="A4:A6"/>
    <mergeCell ref="B4:B6"/>
    <mergeCell ref="C4:C6"/>
    <mergeCell ref="D4:J4"/>
    <mergeCell ref="K4:K6"/>
    <mergeCell ref="L4:L6"/>
    <mergeCell ref="H5:J5"/>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17.xml><?xml version="1.0" encoding="utf-8"?>
<worksheet xmlns="http://schemas.openxmlformats.org/spreadsheetml/2006/main" xmlns:r="http://schemas.openxmlformats.org/officeDocument/2006/relationships">
  <sheetPr>
    <tabColor rgb="FFFFFF00"/>
  </sheetPr>
  <dimension ref="A1:AC11"/>
  <sheetViews>
    <sheetView view="pageBreakPreview" zoomScaleSheetLayoutView="100" zoomScalePageLayoutView="0" workbookViewId="0" topLeftCell="A1">
      <selection activeCell="A2" sqref="A2:T2"/>
    </sheetView>
  </sheetViews>
  <sheetFormatPr defaultColWidth="9.140625" defaultRowHeight="15"/>
  <cols>
    <col min="1" max="1" width="4.00390625" style="27" customWidth="1"/>
    <col min="2" max="2" width="8.7109375" style="27" customWidth="1"/>
    <col min="3" max="3" width="10.421875" style="27" customWidth="1"/>
    <col min="4" max="4" width="10.7109375" style="27" customWidth="1"/>
    <col min="5" max="5" width="4.8515625" style="27" customWidth="1"/>
    <col min="6" max="6" width="3.8515625" style="27" customWidth="1"/>
    <col min="7" max="7" width="4.00390625" style="27" customWidth="1"/>
    <col min="8" max="8" width="9.28125" style="27" customWidth="1"/>
    <col min="9" max="12" width="4.8515625" style="27" customWidth="1"/>
    <col min="13" max="13" width="5.28125" style="27" customWidth="1"/>
    <col min="14" max="14" width="4.8515625" style="27" customWidth="1"/>
    <col min="15" max="15" width="3.8515625" style="27" customWidth="1"/>
    <col min="16" max="20" width="4.8515625" style="27" customWidth="1"/>
    <col min="21" max="16384" width="9.140625" style="27" customWidth="1"/>
  </cols>
  <sheetData>
    <row r="1" spans="1:20" ht="15.75">
      <c r="A1" s="239" t="s">
        <v>907</v>
      </c>
      <c r="B1" s="239"/>
      <c r="C1" s="239"/>
      <c r="D1" s="239"/>
      <c r="E1" s="239"/>
      <c r="F1" s="239"/>
      <c r="G1" s="239"/>
      <c r="H1" s="239"/>
      <c r="I1" s="239"/>
      <c r="J1" s="239"/>
      <c r="K1" s="239"/>
      <c r="L1" s="239"/>
      <c r="M1" s="239"/>
      <c r="N1" s="239"/>
      <c r="O1" s="239"/>
      <c r="P1" s="239"/>
      <c r="Q1" s="239"/>
      <c r="R1" s="239"/>
      <c r="S1" s="239"/>
      <c r="T1" s="239"/>
    </row>
    <row r="2" spans="1:20" ht="29.25" customHeight="1">
      <c r="A2" s="234" t="s">
        <v>958</v>
      </c>
      <c r="B2" s="234"/>
      <c r="C2" s="234"/>
      <c r="D2" s="234"/>
      <c r="E2" s="234"/>
      <c r="F2" s="234"/>
      <c r="G2" s="234"/>
      <c r="H2" s="234"/>
      <c r="I2" s="234"/>
      <c r="J2" s="234"/>
      <c r="K2" s="234"/>
      <c r="L2" s="234"/>
      <c r="M2" s="234"/>
      <c r="N2" s="234"/>
      <c r="O2" s="234"/>
      <c r="P2" s="234"/>
      <c r="Q2" s="234"/>
      <c r="R2" s="234"/>
      <c r="S2" s="234"/>
      <c r="T2" s="234"/>
    </row>
    <row r="3" spans="1:20" ht="15.75" customHeight="1">
      <c r="A3" s="51"/>
      <c r="B3" s="51"/>
      <c r="C3" s="51"/>
      <c r="D3" s="51"/>
      <c r="E3" s="51"/>
      <c r="F3" s="51"/>
      <c r="G3" s="51"/>
      <c r="H3" s="51"/>
      <c r="I3" s="51"/>
      <c r="J3" s="51"/>
      <c r="K3" s="259" t="s">
        <v>8</v>
      </c>
      <c r="L3" s="259"/>
      <c r="M3" s="259"/>
      <c r="N3" s="259"/>
      <c r="O3" s="259"/>
      <c r="P3" s="259"/>
      <c r="Q3" s="259"/>
      <c r="R3" s="259"/>
      <c r="S3" s="259"/>
      <c r="T3" s="259"/>
    </row>
    <row r="4" spans="1:20" ht="17.25" customHeight="1">
      <c r="A4" s="241" t="s">
        <v>676</v>
      </c>
      <c r="B4" s="241" t="s">
        <v>698</v>
      </c>
      <c r="C4" s="287" t="s">
        <v>908</v>
      </c>
      <c r="D4" s="287" t="s">
        <v>909</v>
      </c>
      <c r="E4" s="287"/>
      <c r="F4" s="287"/>
      <c r="G4" s="287"/>
      <c r="H4" s="287"/>
      <c r="I4" s="287"/>
      <c r="J4" s="241" t="s">
        <v>910</v>
      </c>
      <c r="K4" s="241"/>
      <c r="L4" s="241"/>
      <c r="M4" s="241"/>
      <c r="N4" s="241"/>
      <c r="O4" s="241"/>
      <c r="P4" s="241"/>
      <c r="Q4" s="241"/>
      <c r="R4" s="241"/>
      <c r="S4" s="241"/>
      <c r="T4" s="241"/>
    </row>
    <row r="5" spans="1:20" ht="153" customHeight="1">
      <c r="A5" s="241"/>
      <c r="B5" s="241"/>
      <c r="C5" s="287"/>
      <c r="D5" s="183" t="s">
        <v>803</v>
      </c>
      <c r="E5" s="183" t="s">
        <v>755</v>
      </c>
      <c r="F5" s="183" t="s">
        <v>911</v>
      </c>
      <c r="G5" s="183" t="s">
        <v>755</v>
      </c>
      <c r="H5" s="183" t="s">
        <v>912</v>
      </c>
      <c r="I5" s="183" t="s">
        <v>755</v>
      </c>
      <c r="J5" s="46" t="s">
        <v>677</v>
      </c>
      <c r="K5" s="46" t="s">
        <v>913</v>
      </c>
      <c r="L5" s="46" t="s">
        <v>914</v>
      </c>
      <c r="M5" s="46" t="s">
        <v>915</v>
      </c>
      <c r="N5" s="46" t="s">
        <v>914</v>
      </c>
      <c r="O5" s="46" t="s">
        <v>916</v>
      </c>
      <c r="P5" s="46" t="s">
        <v>755</v>
      </c>
      <c r="Q5" s="46" t="s">
        <v>917</v>
      </c>
      <c r="R5" s="46" t="s">
        <v>755</v>
      </c>
      <c r="S5" s="46" t="s">
        <v>918</v>
      </c>
      <c r="T5" s="46" t="s">
        <v>755</v>
      </c>
    </row>
    <row r="6" spans="1:20" ht="15.75">
      <c r="A6" s="23">
        <v>1</v>
      </c>
      <c r="B6" s="23">
        <v>2</v>
      </c>
      <c r="C6" s="106">
        <v>3</v>
      </c>
      <c r="D6" s="106">
        <v>4</v>
      </c>
      <c r="E6" s="106">
        <v>5</v>
      </c>
      <c r="F6" s="106">
        <v>6</v>
      </c>
      <c r="G6" s="106">
        <v>7</v>
      </c>
      <c r="H6" s="106">
        <v>8</v>
      </c>
      <c r="I6" s="106">
        <v>9</v>
      </c>
      <c r="J6" s="23">
        <v>10</v>
      </c>
      <c r="K6" s="23">
        <v>11</v>
      </c>
      <c r="L6" s="23">
        <v>12</v>
      </c>
      <c r="M6" s="23">
        <v>13</v>
      </c>
      <c r="N6" s="23">
        <v>14</v>
      </c>
      <c r="O6" s="23">
        <v>15</v>
      </c>
      <c r="P6" s="23">
        <v>16</v>
      </c>
      <c r="Q6" s="23">
        <v>17</v>
      </c>
      <c r="R6" s="23">
        <v>18</v>
      </c>
      <c r="S6" s="23">
        <v>19</v>
      </c>
      <c r="T6" s="23">
        <v>20</v>
      </c>
    </row>
    <row r="7" spans="1:20" ht="15.75">
      <c r="A7" s="4">
        <f>1!A8</f>
        <v>50</v>
      </c>
      <c r="B7" s="4" t="str">
        <f>1!B8</f>
        <v>ТАТУ</v>
      </c>
      <c r="C7" s="186">
        <f>D7+F7+H7</f>
        <v>2408.508</v>
      </c>
      <c r="D7" s="186">
        <v>1614.528</v>
      </c>
      <c r="E7" s="187">
        <f>D7/C7*100</f>
        <v>67.03436318251798</v>
      </c>
      <c r="F7" s="186">
        <v>0</v>
      </c>
      <c r="G7" s="188">
        <f>F7/C7*100</f>
        <v>0</v>
      </c>
      <c r="H7" s="186">
        <v>793.98</v>
      </c>
      <c r="I7" s="187">
        <f>H7/C7*100</f>
        <v>32.96563681748203</v>
      </c>
      <c r="J7" s="78">
        <f>K7+M7+O7+Q7+S7</f>
        <v>373</v>
      </c>
      <c r="K7" s="77">
        <v>234</v>
      </c>
      <c r="L7" s="76">
        <f>K7/J7*100</f>
        <v>62.73458445040214</v>
      </c>
      <c r="M7" s="77">
        <v>8</v>
      </c>
      <c r="N7" s="78">
        <f>M7/J7*100</f>
        <v>2.1447721179624666</v>
      </c>
      <c r="O7" s="77">
        <v>7</v>
      </c>
      <c r="P7" s="76">
        <f>O7/J7*100</f>
        <v>1.876675603217158</v>
      </c>
      <c r="Q7" s="77">
        <v>45</v>
      </c>
      <c r="R7" s="78">
        <f>Q7/J7*100</f>
        <v>12.064343163538874</v>
      </c>
      <c r="S7" s="77">
        <v>79</v>
      </c>
      <c r="T7" s="78">
        <f>S7/J7*100</f>
        <v>21.179624664879356</v>
      </c>
    </row>
    <row r="8" spans="1:20" ht="15.75">
      <c r="A8" s="73" t="s">
        <v>684</v>
      </c>
      <c r="B8" s="73" t="s">
        <v>684</v>
      </c>
      <c r="C8" s="73" t="s">
        <v>684</v>
      </c>
      <c r="D8" s="73"/>
      <c r="E8" s="73" t="s">
        <v>684</v>
      </c>
      <c r="F8" s="73"/>
      <c r="G8" s="73"/>
      <c r="H8" s="73"/>
      <c r="I8" s="73" t="s">
        <v>684</v>
      </c>
      <c r="J8" s="73" t="s">
        <v>684</v>
      </c>
      <c r="K8" s="73"/>
      <c r="L8" s="73"/>
      <c r="M8" s="73"/>
      <c r="N8" s="73" t="s">
        <v>684</v>
      </c>
      <c r="O8" s="73"/>
      <c r="P8" s="73"/>
      <c r="Q8" s="73"/>
      <c r="R8" s="73" t="s">
        <v>684</v>
      </c>
      <c r="S8" s="73"/>
      <c r="T8" s="73" t="s">
        <v>684</v>
      </c>
    </row>
    <row r="9" spans="1:29" s="1" customFormat="1" ht="34.5" customHeight="1">
      <c r="A9" s="231" t="s">
        <v>685</v>
      </c>
      <c r="B9" s="231"/>
      <c r="C9" s="224" t="s">
        <v>742</v>
      </c>
      <c r="D9" s="224"/>
      <c r="E9" s="224"/>
      <c r="F9" s="224"/>
      <c r="G9" s="224"/>
      <c r="H9" s="224"/>
      <c r="I9" s="224"/>
      <c r="J9" s="224"/>
      <c r="K9" s="224"/>
      <c r="L9" s="224"/>
      <c r="M9" s="224"/>
      <c r="N9" s="224"/>
      <c r="O9" s="224"/>
      <c r="P9" s="224"/>
      <c r="Q9" s="224"/>
      <c r="R9" s="224"/>
      <c r="S9" s="224"/>
      <c r="T9" s="224"/>
      <c r="U9" s="8"/>
      <c r="V9" s="8"/>
      <c r="W9" s="8"/>
      <c r="X9" s="8"/>
      <c r="Y9" s="8"/>
      <c r="Z9" s="8"/>
      <c r="AA9" s="8"/>
      <c r="AB9" s="8"/>
      <c r="AC9" s="8"/>
    </row>
    <row r="10" spans="1:3" s="1" customFormat="1" ht="15.75">
      <c r="A10" s="1" t="s">
        <v>684</v>
      </c>
      <c r="C10" s="1" t="s">
        <v>919</v>
      </c>
    </row>
    <row r="11" spans="1:3" s="1" customFormat="1" ht="15.75">
      <c r="A11" s="1" t="s">
        <v>692</v>
      </c>
      <c r="B11" s="79">
        <v>0</v>
      </c>
      <c r="C11" s="1" t="s">
        <v>760</v>
      </c>
    </row>
  </sheetData>
  <sheetProtection/>
  <mergeCells count="10">
    <mergeCell ref="A9:B9"/>
    <mergeCell ref="C9:T9"/>
    <mergeCell ref="A1:T1"/>
    <mergeCell ref="A2:T2"/>
    <mergeCell ref="K3:T3"/>
    <mergeCell ref="A4:A5"/>
    <mergeCell ref="B4:B5"/>
    <mergeCell ref="C4:C5"/>
    <mergeCell ref="D4:I4"/>
    <mergeCell ref="J4:T4"/>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18.xml><?xml version="1.0" encoding="utf-8"?>
<worksheet xmlns="http://schemas.openxmlformats.org/spreadsheetml/2006/main" xmlns:r="http://schemas.openxmlformats.org/officeDocument/2006/relationships">
  <sheetPr>
    <tabColor theme="0"/>
  </sheetPr>
  <dimension ref="A1:T11"/>
  <sheetViews>
    <sheetView view="pageBreakPreview" zoomScale="85" zoomScaleSheetLayoutView="85" zoomScalePageLayoutView="0" workbookViewId="0" topLeftCell="A1">
      <selection activeCell="E5" sqref="E5"/>
    </sheetView>
  </sheetViews>
  <sheetFormatPr defaultColWidth="9.140625" defaultRowHeight="15"/>
  <cols>
    <col min="1" max="1" width="5.00390625" style="1" customWidth="1"/>
    <col min="2" max="2" width="14.00390625" style="1" customWidth="1"/>
    <col min="3" max="3" width="30.8515625" style="1" customWidth="1"/>
    <col min="4" max="4" width="13.140625" style="1" customWidth="1"/>
    <col min="5" max="5" width="14.8515625" style="1" customWidth="1"/>
    <col min="6" max="6" width="17.8515625" style="1" customWidth="1"/>
    <col min="7" max="7" width="14.28125" style="1" customWidth="1"/>
    <col min="8" max="8" width="11.7109375" style="1" customWidth="1"/>
    <col min="9" max="16384" width="9.140625" style="1" customWidth="1"/>
  </cols>
  <sheetData>
    <row r="1" spans="1:7" ht="15.75">
      <c r="A1" s="239" t="s">
        <v>920</v>
      </c>
      <c r="B1" s="239"/>
      <c r="C1" s="239"/>
      <c r="D1" s="239"/>
      <c r="E1" s="239"/>
      <c r="F1" s="239"/>
      <c r="G1" s="239"/>
    </row>
    <row r="2" spans="1:8" ht="42" customHeight="1">
      <c r="A2" s="234" t="s">
        <v>959</v>
      </c>
      <c r="B2" s="234"/>
      <c r="C2" s="234"/>
      <c r="D2" s="234"/>
      <c r="E2" s="234"/>
      <c r="F2" s="234"/>
      <c r="G2" s="234"/>
      <c r="H2" s="234"/>
    </row>
    <row r="3" spans="1:8" ht="22.5" customHeight="1">
      <c r="A3" s="272" t="s">
        <v>6</v>
      </c>
      <c r="B3" s="272"/>
      <c r="C3" s="272"/>
      <c r="D3" s="272"/>
      <c r="E3" s="272"/>
      <c r="F3" s="272"/>
      <c r="G3" s="272"/>
      <c r="H3" s="272"/>
    </row>
    <row r="4" spans="1:8" ht="22.5" customHeight="1">
      <c r="A4" s="241" t="s">
        <v>676</v>
      </c>
      <c r="B4" s="241" t="s">
        <v>698</v>
      </c>
      <c r="C4" s="241" t="s">
        <v>921</v>
      </c>
      <c r="D4" s="260" t="s">
        <v>759</v>
      </c>
      <c r="E4" s="260"/>
      <c r="F4" s="260"/>
      <c r="G4" s="260"/>
      <c r="H4" s="245" t="s">
        <v>922</v>
      </c>
    </row>
    <row r="5" spans="1:8" ht="80.25" customHeight="1">
      <c r="A5" s="241"/>
      <c r="B5" s="241"/>
      <c r="C5" s="241"/>
      <c r="D5" s="23" t="s">
        <v>923</v>
      </c>
      <c r="E5" s="23" t="s">
        <v>924</v>
      </c>
      <c r="F5" s="30" t="s">
        <v>925</v>
      </c>
      <c r="G5" s="30" t="s">
        <v>926</v>
      </c>
      <c r="H5" s="245"/>
    </row>
    <row r="6" spans="1:8" ht="15.75">
      <c r="A6" s="23">
        <v>1</v>
      </c>
      <c r="B6" s="23">
        <v>2</v>
      </c>
      <c r="C6" s="23">
        <v>3</v>
      </c>
      <c r="D6" s="23">
        <v>4</v>
      </c>
      <c r="E6" s="23">
        <v>5</v>
      </c>
      <c r="F6" s="23">
        <v>6</v>
      </c>
      <c r="G6" s="23">
        <v>7</v>
      </c>
      <c r="H6" s="23">
        <v>8</v>
      </c>
    </row>
    <row r="7" spans="1:8" ht="15.75">
      <c r="A7" s="59">
        <f>1!A8</f>
        <v>50</v>
      </c>
      <c r="B7" s="59" t="str">
        <f>1!B8</f>
        <v>ТАТУ</v>
      </c>
      <c r="C7" s="80">
        <f>D7+E7+F7+G7</f>
        <v>3</v>
      </c>
      <c r="D7" s="12">
        <v>1</v>
      </c>
      <c r="E7" s="12">
        <v>0</v>
      </c>
      <c r="F7" s="66">
        <v>1</v>
      </c>
      <c r="G7" s="66">
        <v>1</v>
      </c>
      <c r="H7" s="66">
        <v>1</v>
      </c>
    </row>
    <row r="8" spans="1:3" ht="15.75">
      <c r="A8" s="7" t="s">
        <v>684</v>
      </c>
      <c r="B8" s="7" t="s">
        <v>684</v>
      </c>
      <c r="C8" s="7" t="s">
        <v>684</v>
      </c>
    </row>
    <row r="9" spans="1:20" ht="34.5" customHeight="1">
      <c r="A9" s="231" t="s">
        <v>685</v>
      </c>
      <c r="B9" s="231"/>
      <c r="C9" s="224" t="s">
        <v>742</v>
      </c>
      <c r="D9" s="224"/>
      <c r="E9" s="224"/>
      <c r="F9" s="224"/>
      <c r="G9" s="224"/>
      <c r="H9" s="224"/>
      <c r="I9" s="50"/>
      <c r="J9" s="50"/>
      <c r="K9" s="50"/>
      <c r="L9" s="8"/>
      <c r="M9" s="8"/>
      <c r="N9" s="8"/>
      <c r="O9" s="8"/>
      <c r="P9" s="8"/>
      <c r="Q9" s="8"/>
      <c r="R9" s="8"/>
      <c r="S9" s="8"/>
      <c r="T9" s="8"/>
    </row>
    <row r="10" spans="3:8" ht="15.75">
      <c r="C10" s="223" t="s">
        <v>927</v>
      </c>
      <c r="D10" s="223"/>
      <c r="E10" s="223"/>
      <c r="F10" s="223"/>
      <c r="G10" s="223"/>
      <c r="H10" s="223"/>
    </row>
    <row r="11" spans="1:5" ht="15.75">
      <c r="A11" s="223"/>
      <c r="B11" s="223"/>
      <c r="C11" s="223"/>
      <c r="D11" s="223"/>
      <c r="E11" s="223"/>
    </row>
  </sheetData>
  <sheetProtection/>
  <mergeCells count="12">
    <mergeCell ref="A9:B9"/>
    <mergeCell ref="C9:H9"/>
    <mergeCell ref="C10:H10"/>
    <mergeCell ref="A11:E11"/>
    <mergeCell ref="A1:G1"/>
    <mergeCell ref="A2:H2"/>
    <mergeCell ref="A3:H3"/>
    <mergeCell ref="A4:A5"/>
    <mergeCell ref="B4:B5"/>
    <mergeCell ref="C4:C5"/>
    <mergeCell ref="D4:G4"/>
    <mergeCell ref="H4:H5"/>
  </mergeCells>
  <printOptions/>
  <pageMargins left="0.7086614173228347" right="0.7086614173228347" top="0.7480314960629921" bottom="0.7480314960629921" header="0.31496062992125984" footer="0.31496062992125984"/>
  <pageSetup horizontalDpi="600" verticalDpi="600" orientation="landscape" paperSize="9" scale="104" r:id="rId1"/>
</worksheet>
</file>

<file path=xl/worksheets/sheet19.xml><?xml version="1.0" encoding="utf-8"?>
<worksheet xmlns="http://schemas.openxmlformats.org/spreadsheetml/2006/main" xmlns:r="http://schemas.openxmlformats.org/officeDocument/2006/relationships">
  <sheetPr>
    <tabColor theme="0"/>
  </sheetPr>
  <dimension ref="A1:IV13"/>
  <sheetViews>
    <sheetView view="pageBreakPreview" zoomScaleSheetLayoutView="100" zoomScalePageLayoutView="0" workbookViewId="0" topLeftCell="A7">
      <selection activeCell="A5" sqref="A5:A7"/>
    </sheetView>
  </sheetViews>
  <sheetFormatPr defaultColWidth="9.140625" defaultRowHeight="15"/>
  <cols>
    <col min="1" max="1" width="5.140625" style="0" customWidth="1"/>
    <col min="3" max="3" width="9.7109375" style="0" customWidth="1"/>
    <col min="4" max="4" width="8.57421875" style="0" customWidth="1"/>
    <col min="5" max="5" width="9.28125" style="0" customWidth="1"/>
    <col min="6" max="6" width="7.28125" style="0" customWidth="1"/>
    <col min="7" max="7" width="6.421875" style="0" customWidth="1"/>
    <col min="8" max="8" width="6.57421875" style="0" customWidth="1"/>
    <col min="9" max="9" width="5.8515625" style="0" customWidth="1"/>
    <col min="10" max="14" width="5.7109375" style="0" customWidth="1"/>
    <col min="15" max="16" width="6.57421875" style="0" customWidth="1"/>
    <col min="17" max="17" width="6.7109375" style="0" customWidth="1"/>
  </cols>
  <sheetData>
    <row r="1" spans="1:18" ht="15.75">
      <c r="A1" s="216" t="s">
        <v>928</v>
      </c>
      <c r="B1" s="216"/>
      <c r="C1" s="216"/>
      <c r="D1" s="216"/>
      <c r="E1" s="216"/>
      <c r="F1" s="216"/>
      <c r="G1" s="216"/>
      <c r="H1" s="216"/>
      <c r="I1" s="216"/>
      <c r="J1" s="216"/>
      <c r="K1" s="216"/>
      <c r="L1" s="216"/>
      <c r="M1" s="216"/>
      <c r="N1" s="216"/>
      <c r="O1" s="216"/>
      <c r="P1" s="216"/>
      <c r="Q1" s="216"/>
      <c r="R1" s="27"/>
    </row>
    <row r="2" spans="1:18" ht="30" customHeight="1">
      <c r="A2" s="214" t="s">
        <v>960</v>
      </c>
      <c r="B2" s="214"/>
      <c r="C2" s="214"/>
      <c r="D2" s="214"/>
      <c r="E2" s="214"/>
      <c r="F2" s="214"/>
      <c r="G2" s="214"/>
      <c r="H2" s="214"/>
      <c r="I2" s="214"/>
      <c r="J2" s="214"/>
      <c r="K2" s="214"/>
      <c r="L2" s="214"/>
      <c r="M2" s="214"/>
      <c r="N2" s="214"/>
      <c r="O2" s="214"/>
      <c r="P2" s="214"/>
      <c r="Q2" s="214"/>
      <c r="R2" s="27"/>
    </row>
    <row r="3" spans="1:18" ht="15.75">
      <c r="A3" s="234" t="s">
        <v>675</v>
      </c>
      <c r="B3" s="234"/>
      <c r="C3" s="234"/>
      <c r="D3" s="234"/>
      <c r="E3" s="234"/>
      <c r="F3" s="234"/>
      <c r="G3" s="234"/>
      <c r="H3" s="234"/>
      <c r="I3" s="234"/>
      <c r="J3" s="234"/>
      <c r="K3" s="234"/>
      <c r="L3" s="234"/>
      <c r="M3" s="234"/>
      <c r="N3" s="234"/>
      <c r="O3" s="234"/>
      <c r="P3" s="234"/>
      <c r="Q3" s="234"/>
      <c r="R3" s="27"/>
    </row>
    <row r="4" spans="1:256" ht="15.75">
      <c r="A4" s="81"/>
      <c r="B4" s="81"/>
      <c r="C4" s="81"/>
      <c r="D4" s="81"/>
      <c r="E4" s="81"/>
      <c r="F4" s="81"/>
      <c r="G4" s="81"/>
      <c r="H4" s="81"/>
      <c r="I4" s="81"/>
      <c r="J4" s="81"/>
      <c r="K4" s="81"/>
      <c r="L4" s="81"/>
      <c r="M4" s="81"/>
      <c r="N4" s="252" t="s">
        <v>6</v>
      </c>
      <c r="O4" s="252"/>
      <c r="P4" s="252"/>
      <c r="Q4" s="252"/>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18" ht="61.5" customHeight="1">
      <c r="A5" s="241" t="s">
        <v>676</v>
      </c>
      <c r="B5" s="241" t="s">
        <v>698</v>
      </c>
      <c r="C5" s="241" t="s">
        <v>929</v>
      </c>
      <c r="D5" s="241" t="s">
        <v>876</v>
      </c>
      <c r="E5" s="241"/>
      <c r="F5" s="241"/>
      <c r="G5" s="241"/>
      <c r="H5" s="241"/>
      <c r="I5" s="241"/>
      <c r="J5" s="241" t="s">
        <v>930</v>
      </c>
      <c r="K5" s="241"/>
      <c r="L5" s="241"/>
      <c r="M5" s="241"/>
      <c r="N5" s="241"/>
      <c r="O5" s="241" t="s">
        <v>931</v>
      </c>
      <c r="P5" s="241"/>
      <c r="Q5" s="241"/>
      <c r="R5" s="27"/>
    </row>
    <row r="6" spans="1:18" ht="87" customHeight="1">
      <c r="A6" s="241"/>
      <c r="B6" s="241"/>
      <c r="C6" s="241"/>
      <c r="D6" s="271" t="s">
        <v>932</v>
      </c>
      <c r="E6" s="271" t="s">
        <v>933</v>
      </c>
      <c r="F6" s="271" t="s">
        <v>934</v>
      </c>
      <c r="G6" s="217" t="s">
        <v>935</v>
      </c>
      <c r="H6" s="271" t="s">
        <v>936</v>
      </c>
      <c r="I6" s="271" t="s">
        <v>937</v>
      </c>
      <c r="J6" s="271" t="s">
        <v>938</v>
      </c>
      <c r="K6" s="271" t="s">
        <v>939</v>
      </c>
      <c r="L6" s="271" t="s">
        <v>940</v>
      </c>
      <c r="M6" s="271" t="s">
        <v>941</v>
      </c>
      <c r="N6" s="271" t="s">
        <v>942</v>
      </c>
      <c r="O6" s="271" t="s">
        <v>943</v>
      </c>
      <c r="P6" s="271" t="s">
        <v>944</v>
      </c>
      <c r="Q6" s="271" t="s">
        <v>945</v>
      </c>
      <c r="R6" s="27"/>
    </row>
    <row r="7" spans="1:18" ht="135.75" customHeight="1">
      <c r="A7" s="241"/>
      <c r="B7" s="241"/>
      <c r="C7" s="241"/>
      <c r="D7" s="271"/>
      <c r="E7" s="271"/>
      <c r="F7" s="271"/>
      <c r="G7" s="217"/>
      <c r="H7" s="271"/>
      <c r="I7" s="271"/>
      <c r="J7" s="271"/>
      <c r="K7" s="271"/>
      <c r="L7" s="271"/>
      <c r="M7" s="271"/>
      <c r="N7" s="271"/>
      <c r="O7" s="271"/>
      <c r="P7" s="271"/>
      <c r="Q7" s="271"/>
      <c r="R7" s="27"/>
    </row>
    <row r="8" spans="1:18" ht="15.75">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7"/>
    </row>
    <row r="9" spans="1:18" ht="15.75">
      <c r="A9" s="47">
        <f>1!A8</f>
        <v>50</v>
      </c>
      <c r="B9" s="47" t="str">
        <f>1!B8</f>
        <v>ТАТУ</v>
      </c>
      <c r="C9" s="18">
        <f>SUM(D9:I9)</f>
        <v>17</v>
      </c>
      <c r="D9" s="23">
        <v>0</v>
      </c>
      <c r="E9" s="23">
        <v>3</v>
      </c>
      <c r="F9" s="23">
        <v>0</v>
      </c>
      <c r="G9" s="23">
        <v>0</v>
      </c>
      <c r="H9" s="23">
        <v>14</v>
      </c>
      <c r="I9" s="23">
        <v>0</v>
      </c>
      <c r="J9" s="18">
        <f>SUM(K9:N9)</f>
        <v>6</v>
      </c>
      <c r="K9" s="23">
        <v>0</v>
      </c>
      <c r="L9" s="23">
        <v>6</v>
      </c>
      <c r="M9" s="23">
        <v>0</v>
      </c>
      <c r="N9" s="23">
        <v>0</v>
      </c>
      <c r="O9" s="23">
        <v>115</v>
      </c>
      <c r="P9" s="23">
        <v>143</v>
      </c>
      <c r="Q9" s="23">
        <v>143</v>
      </c>
      <c r="R9" s="27"/>
    </row>
    <row r="10" spans="1:18" s="82" customFormat="1" ht="15.75">
      <c r="A10" s="73" t="s">
        <v>684</v>
      </c>
      <c r="B10" s="73" t="s">
        <v>684</v>
      </c>
      <c r="C10" s="73" t="s">
        <v>684</v>
      </c>
      <c r="D10" s="73" t="s">
        <v>178</v>
      </c>
      <c r="E10" s="73" t="s">
        <v>178</v>
      </c>
      <c r="F10" s="73" t="s">
        <v>178</v>
      </c>
      <c r="G10" s="73" t="s">
        <v>178</v>
      </c>
      <c r="H10" s="73" t="s">
        <v>178</v>
      </c>
      <c r="I10" s="73" t="s">
        <v>178</v>
      </c>
      <c r="J10" s="73" t="s">
        <v>684</v>
      </c>
      <c r="K10" s="73"/>
      <c r="L10" s="73"/>
      <c r="M10" s="73"/>
      <c r="N10" s="73"/>
      <c r="O10" s="73"/>
      <c r="P10" s="73"/>
      <c r="Q10" s="73"/>
      <c r="R10" s="73"/>
    </row>
    <row r="11" spans="1:26" s="84" customFormat="1" ht="19.5" customHeight="1">
      <c r="A11" s="231" t="s">
        <v>685</v>
      </c>
      <c r="B11" s="231"/>
      <c r="C11" s="224" t="s">
        <v>686</v>
      </c>
      <c r="D11" s="224"/>
      <c r="E11" s="224"/>
      <c r="F11" s="224"/>
      <c r="G11" s="224"/>
      <c r="H11" s="224"/>
      <c r="I11" s="224"/>
      <c r="J11" s="224"/>
      <c r="K11" s="224"/>
      <c r="L11" s="224"/>
      <c r="M11" s="224"/>
      <c r="N11" s="224"/>
      <c r="O11" s="224"/>
      <c r="P11" s="224"/>
      <c r="Q11" s="224"/>
      <c r="R11" s="224"/>
      <c r="S11" s="83"/>
      <c r="T11" s="83"/>
      <c r="U11" s="83"/>
      <c r="V11" s="83"/>
      <c r="W11" s="83"/>
      <c r="X11" s="83"/>
      <c r="Y11" s="83"/>
      <c r="Z11" s="83"/>
    </row>
    <row r="12" spans="1:26" s="84" customFormat="1" ht="24" customHeight="1">
      <c r="A12" s="20"/>
      <c r="B12" s="20"/>
      <c r="C12" s="224" t="s">
        <v>946</v>
      </c>
      <c r="D12" s="224"/>
      <c r="E12" s="224"/>
      <c r="F12" s="224"/>
      <c r="G12" s="224"/>
      <c r="H12" s="224"/>
      <c r="I12" s="224"/>
      <c r="J12" s="224"/>
      <c r="K12" s="224"/>
      <c r="L12" s="224"/>
      <c r="M12" s="224"/>
      <c r="N12" s="224"/>
      <c r="O12" s="224"/>
      <c r="P12" s="224"/>
      <c r="Q12" s="85"/>
      <c r="R12" s="85"/>
      <c r="S12" s="83"/>
      <c r="T12" s="83"/>
      <c r="U12" s="83"/>
      <c r="V12" s="83"/>
      <c r="W12" s="83"/>
      <c r="X12" s="83"/>
      <c r="Y12" s="83"/>
      <c r="Z12" s="83"/>
    </row>
    <row r="13" ht="15">
      <c r="C13" s="179" t="s">
        <v>3</v>
      </c>
    </row>
  </sheetData>
  <sheetProtection/>
  <mergeCells count="27">
    <mergeCell ref="Q6:Q7"/>
    <mergeCell ref="D6:D7"/>
    <mergeCell ref="E6:E7"/>
    <mergeCell ref="F6:F7"/>
    <mergeCell ref="G6:G7"/>
    <mergeCell ref="A1:Q1"/>
    <mergeCell ref="A2:Q2"/>
    <mergeCell ref="A3:Q3"/>
    <mergeCell ref="N4:Q4"/>
    <mergeCell ref="J5:N5"/>
    <mergeCell ref="O5:Q5"/>
    <mergeCell ref="A11:B11"/>
    <mergeCell ref="C11:R11"/>
    <mergeCell ref="C12:P12"/>
    <mergeCell ref="J6:J7"/>
    <mergeCell ref="K6:K7"/>
    <mergeCell ref="L6:L7"/>
    <mergeCell ref="M6:M7"/>
    <mergeCell ref="N6:N7"/>
    <mergeCell ref="A5:A7"/>
    <mergeCell ref="H6:H7"/>
    <mergeCell ref="B5:B7"/>
    <mergeCell ref="C5:C7"/>
    <mergeCell ref="D5:I5"/>
    <mergeCell ref="O6:O7"/>
    <mergeCell ref="I6:I7"/>
    <mergeCell ref="P6:P7"/>
  </mergeCells>
  <printOptions/>
  <pageMargins left="0.7086614173228347" right="0.53" top="0.7480314960629921" bottom="0.7480314960629921" header="0.31496062992125984" footer="0.31496062992125984"/>
  <pageSetup horizontalDpi="600" verticalDpi="600" orientation="landscape" paperSize="9" scale="107" r:id="rId1"/>
</worksheet>
</file>

<file path=xl/worksheets/sheet2.xml><?xml version="1.0" encoding="utf-8"?>
<worksheet xmlns="http://schemas.openxmlformats.org/spreadsheetml/2006/main" xmlns:r="http://schemas.openxmlformats.org/officeDocument/2006/relationships">
  <sheetPr>
    <tabColor theme="0"/>
  </sheetPr>
  <dimension ref="A1:Z18"/>
  <sheetViews>
    <sheetView view="pageBreakPreview" zoomScaleNormal="115" zoomScaleSheetLayoutView="100" zoomScalePageLayoutView="0" workbookViewId="0" topLeftCell="A7">
      <selection activeCell="I3" sqref="I3"/>
    </sheetView>
  </sheetViews>
  <sheetFormatPr defaultColWidth="9.140625" defaultRowHeight="15"/>
  <cols>
    <col min="1" max="1" width="4.140625" style="1" customWidth="1"/>
    <col min="2" max="2" width="6.421875" style="1" customWidth="1"/>
    <col min="3" max="3" width="4.7109375" style="1" customWidth="1"/>
    <col min="4" max="4" width="3.421875" style="1" customWidth="1"/>
    <col min="5" max="13" width="4.7109375" style="1" customWidth="1"/>
    <col min="14" max="14" width="6.7109375" style="1" customWidth="1"/>
    <col min="15" max="15" width="4.7109375" style="1" customWidth="1"/>
    <col min="16" max="16" width="5.140625" style="1" customWidth="1"/>
    <col min="17" max="17" width="5.7109375" style="1" customWidth="1"/>
    <col min="18" max="23" width="4.140625" style="1" customWidth="1"/>
    <col min="24" max="24" width="12.00390625" style="1" customWidth="1"/>
    <col min="25" max="16384" width="9.140625" style="1" customWidth="1"/>
  </cols>
  <sheetData>
    <row r="1" spans="22:26" ht="15.75">
      <c r="V1" s="37"/>
      <c r="W1" s="37"/>
      <c r="X1" s="37"/>
      <c r="Y1" s="230" t="s">
        <v>725</v>
      </c>
      <c r="Z1" s="230"/>
    </row>
    <row r="2" spans="1:25" ht="32.25" customHeight="1">
      <c r="A2" s="234" t="s">
        <v>592</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6.5" customHeight="1">
      <c r="A3" s="14"/>
      <c r="B3" s="14"/>
      <c r="C3" s="14"/>
      <c r="D3" s="14"/>
      <c r="E3" s="14"/>
      <c r="F3" s="14"/>
      <c r="G3" s="14"/>
      <c r="H3" s="14"/>
      <c r="I3" s="14"/>
      <c r="J3" s="14"/>
      <c r="K3" s="14"/>
      <c r="L3" s="14"/>
      <c r="M3" s="14"/>
      <c r="N3" s="14"/>
      <c r="O3" s="14"/>
      <c r="P3" s="14"/>
      <c r="Q3" s="14"/>
      <c r="R3" s="14"/>
      <c r="S3" s="14"/>
      <c r="T3" s="14"/>
      <c r="U3" s="235" t="s">
        <v>5</v>
      </c>
      <c r="V3" s="235"/>
      <c r="W3" s="235"/>
      <c r="X3" s="235"/>
      <c r="Y3" s="235"/>
    </row>
    <row r="4" spans="1:26" ht="27.75" customHeight="1">
      <c r="A4" s="218" t="s">
        <v>676</v>
      </c>
      <c r="B4" s="218" t="s">
        <v>698</v>
      </c>
      <c r="C4" s="218" t="s">
        <v>726</v>
      </c>
      <c r="D4" s="218"/>
      <c r="E4" s="218"/>
      <c r="F4" s="218"/>
      <c r="G4" s="218"/>
      <c r="H4" s="218"/>
      <c r="I4" s="218"/>
      <c r="J4" s="218"/>
      <c r="K4" s="218"/>
      <c r="L4" s="218"/>
      <c r="M4" s="218"/>
      <c r="N4" s="218"/>
      <c r="O4" s="218"/>
      <c r="P4" s="217" t="s">
        <v>727</v>
      </c>
      <c r="Q4" s="217" t="s">
        <v>728</v>
      </c>
      <c r="R4" s="218" t="s">
        <v>729</v>
      </c>
      <c r="S4" s="218"/>
      <c r="T4" s="218"/>
      <c r="U4" s="218"/>
      <c r="V4" s="218"/>
      <c r="W4" s="218"/>
      <c r="X4" s="232" t="s">
        <v>404</v>
      </c>
      <c r="Y4" s="232" t="s">
        <v>730</v>
      </c>
      <c r="Z4" s="232" t="s">
        <v>1</v>
      </c>
    </row>
    <row r="5" spans="1:26" ht="27.75" customHeight="1">
      <c r="A5" s="218"/>
      <c r="B5" s="218"/>
      <c r="C5" s="217" t="s">
        <v>677</v>
      </c>
      <c r="D5" s="218" t="s">
        <v>731</v>
      </c>
      <c r="E5" s="218"/>
      <c r="F5" s="218"/>
      <c r="G5" s="218"/>
      <c r="H5" s="218"/>
      <c r="I5" s="218" t="s">
        <v>732</v>
      </c>
      <c r="J5" s="218"/>
      <c r="K5" s="218"/>
      <c r="L5" s="218"/>
      <c r="M5" s="218"/>
      <c r="N5" s="217" t="s">
        <v>733</v>
      </c>
      <c r="O5" s="217" t="s">
        <v>708</v>
      </c>
      <c r="P5" s="217"/>
      <c r="Q5" s="217"/>
      <c r="R5" s="217" t="s">
        <v>734</v>
      </c>
      <c r="S5" s="217" t="s">
        <v>735</v>
      </c>
      <c r="T5" s="217" t="s">
        <v>736</v>
      </c>
      <c r="U5" s="217" t="s">
        <v>737</v>
      </c>
      <c r="V5" s="217" t="s">
        <v>738</v>
      </c>
      <c r="W5" s="217" t="s">
        <v>704</v>
      </c>
      <c r="X5" s="232"/>
      <c r="Y5" s="232"/>
      <c r="Z5" s="232"/>
    </row>
    <row r="6" spans="1:26" ht="15.75">
      <c r="A6" s="218"/>
      <c r="B6" s="218"/>
      <c r="C6" s="217"/>
      <c r="D6" s="217" t="s">
        <v>739</v>
      </c>
      <c r="E6" s="217" t="s">
        <v>740</v>
      </c>
      <c r="F6" s="217" t="s">
        <v>741</v>
      </c>
      <c r="G6" s="217" t="s">
        <v>677</v>
      </c>
      <c r="H6" s="217" t="s">
        <v>708</v>
      </c>
      <c r="I6" s="217" t="s">
        <v>739</v>
      </c>
      <c r="J6" s="217" t="s">
        <v>740</v>
      </c>
      <c r="K6" s="217" t="s">
        <v>741</v>
      </c>
      <c r="L6" s="217" t="s">
        <v>677</v>
      </c>
      <c r="M6" s="217" t="s">
        <v>708</v>
      </c>
      <c r="N6" s="217"/>
      <c r="O6" s="217"/>
      <c r="P6" s="217"/>
      <c r="Q6" s="217"/>
      <c r="R6" s="217"/>
      <c r="S6" s="217"/>
      <c r="T6" s="217"/>
      <c r="U6" s="217"/>
      <c r="V6" s="217"/>
      <c r="W6" s="217"/>
      <c r="X6" s="232"/>
      <c r="Y6" s="232"/>
      <c r="Z6" s="232"/>
    </row>
    <row r="7" spans="1:26" ht="134.25" customHeight="1">
      <c r="A7" s="218"/>
      <c r="B7" s="218"/>
      <c r="C7" s="217"/>
      <c r="D7" s="217"/>
      <c r="E7" s="217"/>
      <c r="F7" s="217"/>
      <c r="G7" s="217"/>
      <c r="H7" s="217"/>
      <c r="I7" s="217"/>
      <c r="J7" s="217"/>
      <c r="K7" s="217"/>
      <c r="L7" s="217"/>
      <c r="M7" s="217"/>
      <c r="N7" s="217"/>
      <c r="O7" s="217"/>
      <c r="P7" s="217"/>
      <c r="Q7" s="217"/>
      <c r="R7" s="217"/>
      <c r="S7" s="217"/>
      <c r="T7" s="217"/>
      <c r="U7" s="217"/>
      <c r="V7" s="217"/>
      <c r="W7" s="217"/>
      <c r="X7" s="232"/>
      <c r="Y7" s="232"/>
      <c r="Z7" s="232"/>
    </row>
    <row r="8" spans="1:26" ht="15.75">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c r="W8" s="3">
        <v>23</v>
      </c>
      <c r="X8" s="106">
        <v>24</v>
      </c>
      <c r="Y8" s="106">
        <v>25</v>
      </c>
      <c r="Z8" s="184">
        <v>26</v>
      </c>
    </row>
    <row r="9" spans="1:26" ht="31.5">
      <c r="A9" s="15">
        <f>1!A8</f>
        <v>50</v>
      </c>
      <c r="B9" s="15" t="str">
        <f>1!B8</f>
        <v>ТАТУ</v>
      </c>
      <c r="C9" s="16">
        <f>G9+L9+N9</f>
        <v>415</v>
      </c>
      <c r="D9" s="3">
        <v>12</v>
      </c>
      <c r="E9" s="3">
        <v>6</v>
      </c>
      <c r="F9" s="3">
        <v>5</v>
      </c>
      <c r="G9" s="16">
        <f>F9+E9+D9</f>
        <v>23</v>
      </c>
      <c r="H9" s="3">
        <v>4</v>
      </c>
      <c r="I9" s="3">
        <v>0</v>
      </c>
      <c r="J9" s="3">
        <v>49</v>
      </c>
      <c r="K9" s="3">
        <v>46</v>
      </c>
      <c r="L9" s="16">
        <f>K9+J9+I9</f>
        <v>95</v>
      </c>
      <c r="M9" s="3">
        <v>38</v>
      </c>
      <c r="N9" s="3">
        <v>297</v>
      </c>
      <c r="O9" s="3">
        <v>166</v>
      </c>
      <c r="P9" s="17">
        <f>(L9+G9)/C9*100</f>
        <v>28.433734939759038</v>
      </c>
      <c r="Q9" s="3">
        <v>150</v>
      </c>
      <c r="R9" s="3">
        <v>28</v>
      </c>
      <c r="S9" s="3">
        <v>19</v>
      </c>
      <c r="T9" s="3">
        <v>53</v>
      </c>
      <c r="U9" s="3">
        <v>100</v>
      </c>
      <c r="V9" s="3">
        <v>215</v>
      </c>
      <c r="W9" s="18">
        <f>V9+U9+T9+S9+R9</f>
        <v>415</v>
      </c>
      <c r="X9" s="69">
        <v>143</v>
      </c>
      <c r="Y9" s="184">
        <v>7</v>
      </c>
      <c r="Z9" s="184">
        <v>5</v>
      </c>
    </row>
    <row r="10" spans="1:26" s="20" customFormat="1" ht="15.75">
      <c r="A10" s="20" t="s">
        <v>684</v>
      </c>
      <c r="B10" s="20" t="s">
        <v>684</v>
      </c>
      <c r="C10" s="20" t="s">
        <v>684</v>
      </c>
      <c r="G10" s="20" t="s">
        <v>684</v>
      </c>
      <c r="L10" s="20" t="s">
        <v>684</v>
      </c>
      <c r="P10" s="20" t="s">
        <v>684</v>
      </c>
      <c r="W10" s="20" t="s">
        <v>684</v>
      </c>
      <c r="Z10" s="20" t="s">
        <v>178</v>
      </c>
    </row>
    <row r="11" spans="1:25" ht="31.5" customHeight="1">
      <c r="A11" s="231" t="s">
        <v>685</v>
      </c>
      <c r="B11" s="231"/>
      <c r="C11" s="224" t="s">
        <v>742</v>
      </c>
      <c r="D11" s="224"/>
      <c r="E11" s="224"/>
      <c r="F11" s="224"/>
      <c r="G11" s="224"/>
      <c r="H11" s="224"/>
      <c r="I11" s="224"/>
      <c r="J11" s="224"/>
      <c r="K11" s="224"/>
      <c r="L11" s="224"/>
      <c r="M11" s="224"/>
      <c r="N11" s="224"/>
      <c r="O11" s="224"/>
      <c r="P11" s="224"/>
      <c r="Q11" s="224"/>
      <c r="R11" s="224"/>
      <c r="S11" s="224"/>
      <c r="T11" s="224"/>
      <c r="U11" s="224"/>
      <c r="V11" s="224"/>
      <c r="W11" s="224"/>
      <c r="X11" s="224"/>
      <c r="Y11" s="224"/>
    </row>
    <row r="12" spans="1:3" ht="15.75">
      <c r="A12" s="1" t="s">
        <v>684</v>
      </c>
      <c r="C12" s="1" t="s">
        <v>743</v>
      </c>
    </row>
    <row r="13" spans="1:24" ht="15.75">
      <c r="A13" s="21" t="s">
        <v>684</v>
      </c>
      <c r="B13" s="21"/>
      <c r="C13" s="21" t="s">
        <v>744</v>
      </c>
      <c r="D13" s="21"/>
      <c r="E13" s="21"/>
      <c r="F13" s="21"/>
      <c r="G13" s="21"/>
      <c r="H13" s="21"/>
      <c r="I13" s="21"/>
      <c r="J13" s="21"/>
      <c r="K13" s="21"/>
      <c r="L13" s="21"/>
      <c r="M13" s="21"/>
      <c r="N13" s="21"/>
      <c r="O13" s="21"/>
      <c r="P13" s="21"/>
      <c r="Q13" s="21"/>
      <c r="R13" s="21"/>
      <c r="S13" s="21"/>
      <c r="T13" s="21"/>
      <c r="U13" s="21"/>
      <c r="V13" s="21"/>
      <c r="W13" s="21"/>
      <c r="X13" s="21"/>
    </row>
    <row r="14" spans="1:24" ht="15.75">
      <c r="A14" s="21" t="s">
        <v>684</v>
      </c>
      <c r="B14" s="21"/>
      <c r="C14" s="21" t="s">
        <v>745</v>
      </c>
      <c r="D14" s="21"/>
      <c r="E14" s="21"/>
      <c r="F14" s="21"/>
      <c r="G14" s="21"/>
      <c r="H14" s="21"/>
      <c r="I14" s="21"/>
      <c r="J14" s="21"/>
      <c r="K14" s="21"/>
      <c r="L14" s="21"/>
      <c r="M14" s="21"/>
      <c r="N14" s="21"/>
      <c r="O14" s="21"/>
      <c r="P14" s="21"/>
      <c r="Q14" s="21"/>
      <c r="R14" s="21"/>
      <c r="S14" s="21"/>
      <c r="T14" s="21"/>
      <c r="U14" s="21"/>
      <c r="V14" s="21"/>
      <c r="W14" s="21"/>
      <c r="X14" s="21"/>
    </row>
    <row r="15" ht="15.75">
      <c r="C15" s="1" t="s">
        <v>405</v>
      </c>
    </row>
    <row r="16" spans="1:25" ht="32.25" customHeight="1">
      <c r="A16" s="62" t="s">
        <v>692</v>
      </c>
      <c r="C16" s="229" t="s">
        <v>406</v>
      </c>
      <c r="D16" s="229"/>
      <c r="E16" s="229"/>
      <c r="F16" s="229"/>
      <c r="G16" s="229"/>
      <c r="H16" s="229"/>
      <c r="I16" s="229"/>
      <c r="J16" s="229"/>
      <c r="K16" s="229"/>
      <c r="L16" s="229"/>
      <c r="M16" s="229"/>
      <c r="N16" s="229"/>
      <c r="O16" s="229"/>
      <c r="P16" s="229"/>
      <c r="Q16" s="229"/>
      <c r="R16" s="229"/>
      <c r="S16" s="229"/>
      <c r="T16" s="229"/>
      <c r="U16" s="229"/>
      <c r="V16" s="229"/>
      <c r="W16" s="229"/>
      <c r="X16" s="229"/>
      <c r="Y16" s="229"/>
    </row>
    <row r="17" spans="1:5" ht="15.75">
      <c r="A17" s="1" t="s">
        <v>758</v>
      </c>
      <c r="C17" s="230" t="s">
        <v>759</v>
      </c>
      <c r="D17" s="230"/>
      <c r="E17" s="230"/>
    </row>
    <row r="18" spans="1:26" ht="15.75">
      <c r="A18" s="1" t="s">
        <v>178</v>
      </c>
      <c r="C18" s="233" t="s">
        <v>2</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row>
    <row r="22" ht="18.75" customHeight="1"/>
  </sheetData>
  <sheetProtection/>
  <mergeCells count="38">
    <mergeCell ref="Z4:Z7"/>
    <mergeCell ref="Y1:Z1"/>
    <mergeCell ref="C18:Z18"/>
    <mergeCell ref="P4:P7"/>
    <mergeCell ref="Q4:Q7"/>
    <mergeCell ref="R4:W4"/>
    <mergeCell ref="X4:X7"/>
    <mergeCell ref="R5:R7"/>
    <mergeCell ref="S5:S7"/>
    <mergeCell ref="T5:T7"/>
    <mergeCell ref="A2:Y2"/>
    <mergeCell ref="U3:Y3"/>
    <mergeCell ref="A4:A7"/>
    <mergeCell ref="B4:B7"/>
    <mergeCell ref="C4:O4"/>
    <mergeCell ref="H6:H7"/>
    <mergeCell ref="K6:K7"/>
    <mergeCell ref="Y4:Y7"/>
    <mergeCell ref="O5:O7"/>
    <mergeCell ref="L6:L7"/>
    <mergeCell ref="M6:M7"/>
    <mergeCell ref="U5:U7"/>
    <mergeCell ref="C16:Y16"/>
    <mergeCell ref="C17:E17"/>
    <mergeCell ref="A11:B11"/>
    <mergeCell ref="C11:Y11"/>
    <mergeCell ref="V5:V7"/>
    <mergeCell ref="W5:W7"/>
    <mergeCell ref="D6:D7"/>
    <mergeCell ref="E6:E7"/>
    <mergeCell ref="F6:F7"/>
    <mergeCell ref="G6:G7"/>
    <mergeCell ref="C5:C7"/>
    <mergeCell ref="D5:H5"/>
    <mergeCell ref="I5:M5"/>
    <mergeCell ref="N5:N7"/>
    <mergeCell ref="I6:I7"/>
    <mergeCell ref="J6:J7"/>
  </mergeCells>
  <printOptions/>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zoomScalePageLayoutView="0" workbookViewId="0" topLeftCell="A1">
      <selection activeCell="N7" sqref="N7:Q7"/>
    </sheetView>
  </sheetViews>
  <sheetFormatPr defaultColWidth="9.140625" defaultRowHeight="15"/>
  <cols>
    <col min="1" max="1" width="5.421875" style="1" customWidth="1"/>
    <col min="2" max="3" width="9.140625" style="1" customWidth="1"/>
    <col min="4" max="4" width="5.57421875" style="1" customWidth="1"/>
    <col min="5" max="5" width="5.421875" style="1" customWidth="1"/>
    <col min="6" max="7" width="5.57421875" style="1" customWidth="1"/>
    <col min="8" max="8" width="9.140625" style="1" customWidth="1"/>
    <col min="9" max="12" width="5.421875" style="1" customWidth="1"/>
    <col min="13" max="13" width="12.00390625" style="1" customWidth="1"/>
    <col min="14" max="17" width="6.140625" style="1" customWidth="1"/>
    <col min="18" max="16384" width="9.140625" style="1" customWidth="1"/>
  </cols>
  <sheetData>
    <row r="1" spans="1:17" ht="15.75">
      <c r="A1" s="216" t="s">
        <v>947</v>
      </c>
      <c r="B1" s="216"/>
      <c r="C1" s="216"/>
      <c r="D1" s="216"/>
      <c r="E1" s="216"/>
      <c r="F1" s="216"/>
      <c r="G1" s="216"/>
      <c r="H1" s="216"/>
      <c r="I1" s="216"/>
      <c r="J1" s="216"/>
      <c r="K1" s="216"/>
      <c r="L1" s="216"/>
      <c r="M1" s="216"/>
      <c r="N1" s="216"/>
      <c r="O1" s="216"/>
      <c r="P1" s="216"/>
      <c r="Q1" s="216"/>
    </row>
    <row r="2" spans="1:17" ht="48.75" customHeight="1">
      <c r="A2" s="214" t="s">
        <v>35</v>
      </c>
      <c r="B2" s="214"/>
      <c r="C2" s="214"/>
      <c r="D2" s="214"/>
      <c r="E2" s="214"/>
      <c r="F2" s="214"/>
      <c r="G2" s="214"/>
      <c r="H2" s="214"/>
      <c r="I2" s="214"/>
      <c r="J2" s="214"/>
      <c r="K2" s="214"/>
      <c r="L2" s="214"/>
      <c r="M2" s="214"/>
      <c r="N2" s="214"/>
      <c r="O2" s="214"/>
      <c r="P2" s="214"/>
      <c r="Q2" s="214"/>
    </row>
    <row r="3" spans="1:17" ht="15.75">
      <c r="A3" s="288" t="s">
        <v>6</v>
      </c>
      <c r="B3" s="288"/>
      <c r="C3" s="288"/>
      <c r="D3" s="288"/>
      <c r="E3" s="288"/>
      <c r="F3" s="288"/>
      <c r="G3" s="288"/>
      <c r="H3" s="288"/>
      <c r="I3" s="288"/>
      <c r="J3" s="288"/>
      <c r="K3" s="288"/>
      <c r="L3" s="288"/>
      <c r="M3" s="288"/>
      <c r="N3" s="288"/>
      <c r="O3" s="288"/>
      <c r="P3" s="288"/>
      <c r="Q3" s="288"/>
    </row>
    <row r="4" spans="1:17" ht="17.25" customHeight="1">
      <c r="A4" s="241" t="s">
        <v>676</v>
      </c>
      <c r="B4" s="241" t="s">
        <v>698</v>
      </c>
      <c r="C4" s="271" t="s">
        <v>36</v>
      </c>
      <c r="D4" s="241" t="s">
        <v>716</v>
      </c>
      <c r="E4" s="241"/>
      <c r="F4" s="241"/>
      <c r="G4" s="241"/>
      <c r="H4" s="271" t="s">
        <v>37</v>
      </c>
      <c r="I4" s="218" t="s">
        <v>716</v>
      </c>
      <c r="J4" s="218"/>
      <c r="K4" s="218"/>
      <c r="L4" s="218"/>
      <c r="M4" s="217" t="s">
        <v>38</v>
      </c>
      <c r="N4" s="218" t="s">
        <v>716</v>
      </c>
      <c r="O4" s="218"/>
      <c r="P4" s="218"/>
      <c r="Q4" s="218"/>
    </row>
    <row r="5" spans="1:17" ht="157.5" customHeight="1">
      <c r="A5" s="241"/>
      <c r="B5" s="241"/>
      <c r="C5" s="271"/>
      <c r="D5" s="46" t="s">
        <v>39</v>
      </c>
      <c r="E5" s="46" t="s">
        <v>708</v>
      </c>
      <c r="F5" s="46" t="s">
        <v>40</v>
      </c>
      <c r="G5" s="2" t="s">
        <v>708</v>
      </c>
      <c r="H5" s="271"/>
      <c r="I5" s="46" t="s">
        <v>39</v>
      </c>
      <c r="J5" s="2" t="s">
        <v>708</v>
      </c>
      <c r="K5" s="2" t="s">
        <v>40</v>
      </c>
      <c r="L5" s="2" t="s">
        <v>708</v>
      </c>
      <c r="M5" s="217"/>
      <c r="N5" s="46" t="s">
        <v>39</v>
      </c>
      <c r="O5" s="2" t="s">
        <v>708</v>
      </c>
      <c r="P5" s="2" t="s">
        <v>40</v>
      </c>
      <c r="Q5" s="2" t="s">
        <v>708</v>
      </c>
    </row>
    <row r="6" spans="1:17"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17" ht="15.75">
      <c r="A7" s="47">
        <f>1!A8</f>
        <v>50</v>
      </c>
      <c r="B7" s="47" t="str">
        <f>1!B8</f>
        <v>ТАТУ</v>
      </c>
      <c r="C7" s="18">
        <f>SUM(D7,F7)</f>
        <v>3</v>
      </c>
      <c r="D7" s="23">
        <v>0</v>
      </c>
      <c r="E7" s="23">
        <v>0</v>
      </c>
      <c r="F7" s="23">
        <v>3</v>
      </c>
      <c r="G7" s="23">
        <v>0</v>
      </c>
      <c r="H7" s="18">
        <f>I7+K7</f>
        <v>29</v>
      </c>
      <c r="I7" s="3">
        <v>2</v>
      </c>
      <c r="J7" s="3">
        <v>0</v>
      </c>
      <c r="K7" s="3">
        <v>27</v>
      </c>
      <c r="L7" s="3">
        <v>0</v>
      </c>
      <c r="M7" s="18">
        <f>N7+P7</f>
        <v>48</v>
      </c>
      <c r="N7" s="3">
        <v>0</v>
      </c>
      <c r="O7" s="3">
        <v>0</v>
      </c>
      <c r="P7" s="3">
        <v>48</v>
      </c>
      <c r="Q7" s="3">
        <v>18</v>
      </c>
    </row>
    <row r="8" spans="1:14" ht="12.75" customHeight="1">
      <c r="A8" s="7" t="s">
        <v>684</v>
      </c>
      <c r="B8" s="7" t="s">
        <v>684</v>
      </c>
      <c r="C8" s="7" t="s">
        <v>684</v>
      </c>
      <c r="D8" s="7" t="s">
        <v>178</v>
      </c>
      <c r="E8" s="7"/>
      <c r="F8" s="7"/>
      <c r="G8" s="7"/>
      <c r="H8" s="7" t="s">
        <v>684</v>
      </c>
      <c r="I8" s="7" t="s">
        <v>178</v>
      </c>
      <c r="J8" s="7"/>
      <c r="K8" s="7"/>
      <c r="L8" s="7"/>
      <c r="M8" s="7" t="s">
        <v>684</v>
      </c>
      <c r="N8" s="20" t="s">
        <v>178</v>
      </c>
    </row>
    <row r="9" spans="1:26" ht="19.5" customHeight="1">
      <c r="A9" s="231" t="s">
        <v>685</v>
      </c>
      <c r="B9" s="231"/>
      <c r="C9" s="224" t="s">
        <v>686</v>
      </c>
      <c r="D9" s="224"/>
      <c r="E9" s="224"/>
      <c r="F9" s="224"/>
      <c r="G9" s="224"/>
      <c r="H9" s="224"/>
      <c r="I9" s="224"/>
      <c r="J9" s="224"/>
      <c r="K9" s="224"/>
      <c r="L9" s="224"/>
      <c r="M9" s="224"/>
      <c r="N9" s="224"/>
      <c r="O9" s="224"/>
      <c r="P9" s="224"/>
      <c r="Q9" s="224"/>
      <c r="R9" s="50"/>
      <c r="S9" s="8"/>
      <c r="T9" s="8"/>
      <c r="U9" s="8"/>
      <c r="V9" s="8"/>
      <c r="W9" s="8"/>
      <c r="X9" s="8"/>
      <c r="Y9" s="8"/>
      <c r="Z9" s="8"/>
    </row>
    <row r="10" spans="1:26" ht="19.5" customHeight="1">
      <c r="A10" s="20"/>
      <c r="B10" s="20"/>
      <c r="C10" s="224" t="s">
        <v>41</v>
      </c>
      <c r="D10" s="224"/>
      <c r="E10" s="224"/>
      <c r="F10" s="224"/>
      <c r="G10" s="224"/>
      <c r="H10" s="224"/>
      <c r="I10" s="224"/>
      <c r="J10" s="224"/>
      <c r="K10" s="224"/>
      <c r="L10" s="224"/>
      <c r="M10" s="224"/>
      <c r="N10" s="224"/>
      <c r="O10" s="224"/>
      <c r="P10" s="224"/>
      <c r="Q10" s="224"/>
      <c r="R10" s="85"/>
      <c r="S10" s="8"/>
      <c r="T10" s="8"/>
      <c r="U10" s="8"/>
      <c r="V10" s="8"/>
      <c r="W10" s="8"/>
      <c r="X10" s="8"/>
      <c r="Y10" s="8"/>
      <c r="Z10" s="8"/>
    </row>
    <row r="11" ht="15.75">
      <c r="C11" s="179" t="s">
        <v>20</v>
      </c>
    </row>
  </sheetData>
  <sheetProtection/>
  <mergeCells count="14">
    <mergeCell ref="A9:B9"/>
    <mergeCell ref="C9:Q9"/>
    <mergeCell ref="C10:Q10"/>
    <mergeCell ref="A1:Q1"/>
    <mergeCell ref="A2:Q2"/>
    <mergeCell ref="A3:Q3"/>
    <mergeCell ref="A4:A5"/>
    <mergeCell ref="B4:B5"/>
    <mergeCell ref="C4:C5"/>
    <mergeCell ref="D4:G4"/>
    <mergeCell ref="H4:H5"/>
    <mergeCell ref="I4:L4"/>
    <mergeCell ref="M4:M5"/>
    <mergeCell ref="N4:Q4"/>
  </mergeCells>
  <printOptions/>
  <pageMargins left="0.5905511811023623" right="0.4330708661417323" top="0.7480314960629921" bottom="0.7480314960629921" header="0.31496062992125984" footer="0.31496062992125984"/>
  <pageSetup horizontalDpi="600" verticalDpi="600" orientation="landscape" paperSize="9" scale="120" r:id="rId1"/>
</worksheet>
</file>

<file path=xl/worksheets/sheet21.xml><?xml version="1.0" encoding="utf-8"?>
<worksheet xmlns="http://schemas.openxmlformats.org/spreadsheetml/2006/main" xmlns:r="http://schemas.openxmlformats.org/officeDocument/2006/relationships">
  <sheetPr>
    <tabColor theme="0"/>
  </sheetPr>
  <dimension ref="A1:Z11"/>
  <sheetViews>
    <sheetView tabSelected="1" view="pageBreakPreview" zoomScaleSheetLayoutView="100" zoomScalePageLayoutView="0" workbookViewId="0" topLeftCell="A1">
      <selection activeCell="N7" sqref="N7:Q7"/>
    </sheetView>
  </sheetViews>
  <sheetFormatPr defaultColWidth="9.140625" defaultRowHeight="15"/>
  <cols>
    <col min="1" max="1" width="5.421875" style="1" customWidth="1"/>
    <col min="2" max="2" width="9.8515625" style="1" customWidth="1"/>
    <col min="3" max="3" width="9.140625" style="1" customWidth="1"/>
    <col min="4" max="4" width="5.57421875" style="1" customWidth="1"/>
    <col min="5" max="5" width="5.421875" style="1" customWidth="1"/>
    <col min="6" max="7" width="5.57421875" style="1" customWidth="1"/>
    <col min="8" max="8" width="9.8515625" style="1" customWidth="1"/>
    <col min="9" max="9" width="6.140625" style="1" customWidth="1"/>
    <col min="10" max="12" width="5.421875" style="1" customWidth="1"/>
    <col min="13" max="13" width="14.8515625" style="1" customWidth="1"/>
    <col min="14" max="15" width="6.140625" style="1" customWidth="1"/>
    <col min="16" max="16" width="6.8515625" style="1" customWidth="1"/>
    <col min="17" max="17" width="6.140625" style="1" customWidth="1"/>
    <col min="18" max="16384" width="9.140625" style="1" customWidth="1"/>
  </cols>
  <sheetData>
    <row r="1" spans="1:17" ht="15.75">
      <c r="A1" s="216" t="s">
        <v>42</v>
      </c>
      <c r="B1" s="216"/>
      <c r="C1" s="216"/>
      <c r="D1" s="216"/>
      <c r="E1" s="216"/>
      <c r="F1" s="216"/>
      <c r="G1" s="216"/>
      <c r="H1" s="216"/>
      <c r="I1" s="216"/>
      <c r="J1" s="216"/>
      <c r="K1" s="216"/>
      <c r="L1" s="216"/>
      <c r="M1" s="216"/>
      <c r="N1" s="216"/>
      <c r="O1" s="216"/>
      <c r="P1" s="216"/>
      <c r="Q1" s="216"/>
    </row>
    <row r="2" spans="1:17" ht="48.75" customHeight="1">
      <c r="A2" s="214" t="s">
        <v>35</v>
      </c>
      <c r="B2" s="214"/>
      <c r="C2" s="214"/>
      <c r="D2" s="214"/>
      <c r="E2" s="214"/>
      <c r="F2" s="214"/>
      <c r="G2" s="214"/>
      <c r="H2" s="214"/>
      <c r="I2" s="214"/>
      <c r="J2" s="214"/>
      <c r="K2" s="214"/>
      <c r="L2" s="214"/>
      <c r="M2" s="214"/>
      <c r="N2" s="214"/>
      <c r="O2" s="214"/>
      <c r="P2" s="214"/>
      <c r="Q2" s="214"/>
    </row>
    <row r="3" spans="1:17" ht="15.75">
      <c r="A3" s="289" t="s">
        <v>9</v>
      </c>
      <c r="B3" s="289"/>
      <c r="C3" s="289"/>
      <c r="D3" s="289"/>
      <c r="E3" s="289"/>
      <c r="F3" s="289"/>
      <c r="G3" s="289"/>
      <c r="H3" s="289"/>
      <c r="I3" s="289"/>
      <c r="J3" s="289"/>
      <c r="K3" s="289"/>
      <c r="L3" s="289"/>
      <c r="M3" s="289"/>
      <c r="N3" s="289"/>
      <c r="O3" s="289"/>
      <c r="P3" s="289"/>
      <c r="Q3" s="289"/>
    </row>
    <row r="4" spans="1:17" ht="17.25" customHeight="1">
      <c r="A4" s="241" t="s">
        <v>676</v>
      </c>
      <c r="B4" s="241" t="s">
        <v>698</v>
      </c>
      <c r="C4" s="271" t="s">
        <v>36</v>
      </c>
      <c r="D4" s="241" t="s">
        <v>43</v>
      </c>
      <c r="E4" s="241"/>
      <c r="F4" s="241"/>
      <c r="G4" s="241"/>
      <c r="H4" s="271" t="s">
        <v>37</v>
      </c>
      <c r="I4" s="218" t="s">
        <v>43</v>
      </c>
      <c r="J4" s="218"/>
      <c r="K4" s="218"/>
      <c r="L4" s="218"/>
      <c r="M4" s="217" t="s">
        <v>38</v>
      </c>
      <c r="N4" s="218" t="s">
        <v>43</v>
      </c>
      <c r="O4" s="218"/>
      <c r="P4" s="218"/>
      <c r="Q4" s="218"/>
    </row>
    <row r="5" spans="1:17" ht="157.5" customHeight="1">
      <c r="A5" s="241"/>
      <c r="B5" s="241"/>
      <c r="C5" s="271"/>
      <c r="D5" s="46" t="s">
        <v>44</v>
      </c>
      <c r="E5" s="46" t="s">
        <v>708</v>
      </c>
      <c r="F5" s="46" t="s">
        <v>45</v>
      </c>
      <c r="G5" s="2" t="s">
        <v>708</v>
      </c>
      <c r="H5" s="271"/>
      <c r="I5" s="46" t="s">
        <v>44</v>
      </c>
      <c r="J5" s="2" t="s">
        <v>708</v>
      </c>
      <c r="K5" s="2" t="s">
        <v>45</v>
      </c>
      <c r="L5" s="2" t="s">
        <v>708</v>
      </c>
      <c r="M5" s="217"/>
      <c r="N5" s="46" t="s">
        <v>44</v>
      </c>
      <c r="O5" s="2" t="s">
        <v>708</v>
      </c>
      <c r="P5" s="2" t="s">
        <v>45</v>
      </c>
      <c r="Q5" s="2" t="s">
        <v>708</v>
      </c>
    </row>
    <row r="6" spans="1:17"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17" ht="15.75">
      <c r="A7" s="47">
        <f>1!A8</f>
        <v>50</v>
      </c>
      <c r="B7" s="47" t="str">
        <f>1!B8</f>
        <v>ТАТУ</v>
      </c>
      <c r="C7" s="18">
        <f>SUM(D7,F7)</f>
        <v>3</v>
      </c>
      <c r="D7" s="23">
        <v>0</v>
      </c>
      <c r="E7" s="23">
        <v>0</v>
      </c>
      <c r="F7" s="23">
        <v>3</v>
      </c>
      <c r="G7" s="23">
        <v>0</v>
      </c>
      <c r="H7" s="18">
        <f>I7+K7</f>
        <v>5</v>
      </c>
      <c r="I7" s="3">
        <v>2</v>
      </c>
      <c r="J7" s="3">
        <v>0</v>
      </c>
      <c r="K7" s="3">
        <v>3</v>
      </c>
      <c r="L7" s="3">
        <v>0</v>
      </c>
      <c r="M7" s="18">
        <f>N7+P7</f>
        <v>29</v>
      </c>
      <c r="N7" s="3">
        <v>3</v>
      </c>
      <c r="O7" s="3">
        <v>0</v>
      </c>
      <c r="P7" s="3">
        <v>26</v>
      </c>
      <c r="Q7" s="3">
        <v>4</v>
      </c>
    </row>
    <row r="8" spans="1:16" s="62" customFormat="1" ht="12.75" customHeight="1">
      <c r="A8" s="20" t="s">
        <v>684</v>
      </c>
      <c r="B8" s="20" t="s">
        <v>684</v>
      </c>
      <c r="C8" s="20" t="s">
        <v>684</v>
      </c>
      <c r="D8" s="20" t="s">
        <v>178</v>
      </c>
      <c r="E8" s="20"/>
      <c r="F8" s="20" t="s">
        <v>178</v>
      </c>
      <c r="G8" s="20"/>
      <c r="H8" s="20" t="s">
        <v>684</v>
      </c>
      <c r="I8" s="20" t="s">
        <v>178</v>
      </c>
      <c r="J8" s="20"/>
      <c r="K8" s="20" t="s">
        <v>178</v>
      </c>
      <c r="L8" s="20"/>
      <c r="M8" s="20" t="s">
        <v>684</v>
      </c>
      <c r="N8" s="62" t="s">
        <v>178</v>
      </c>
      <c r="P8" s="62" t="s">
        <v>178</v>
      </c>
    </row>
    <row r="9" spans="1:26" ht="19.5" customHeight="1">
      <c r="A9" s="231" t="s">
        <v>685</v>
      </c>
      <c r="B9" s="231"/>
      <c r="C9" s="224" t="s">
        <v>686</v>
      </c>
      <c r="D9" s="224"/>
      <c r="E9" s="224"/>
      <c r="F9" s="224"/>
      <c r="G9" s="224"/>
      <c r="H9" s="224"/>
      <c r="I9" s="224"/>
      <c r="J9" s="224"/>
      <c r="K9" s="224"/>
      <c r="L9" s="224"/>
      <c r="M9" s="224"/>
      <c r="N9" s="224"/>
      <c r="O9" s="224"/>
      <c r="P9" s="224"/>
      <c r="Q9" s="224"/>
      <c r="R9" s="50"/>
      <c r="S9" s="8"/>
      <c r="T9" s="8"/>
      <c r="U9" s="8"/>
      <c r="V9" s="8"/>
      <c r="W9" s="8"/>
      <c r="X9" s="8"/>
      <c r="Y9" s="8"/>
      <c r="Z9" s="8"/>
    </row>
    <row r="10" spans="1:26" ht="19.5" customHeight="1">
      <c r="A10" s="20"/>
      <c r="B10" s="20"/>
      <c r="C10" s="224" t="s">
        <v>41</v>
      </c>
      <c r="D10" s="224"/>
      <c r="E10" s="224"/>
      <c r="F10" s="224"/>
      <c r="G10" s="224"/>
      <c r="H10" s="224"/>
      <c r="I10" s="224"/>
      <c r="J10" s="224"/>
      <c r="K10" s="224"/>
      <c r="L10" s="224"/>
      <c r="M10" s="224"/>
      <c r="N10" s="224"/>
      <c r="O10" s="224"/>
      <c r="P10" s="224"/>
      <c r="Q10" s="224"/>
      <c r="R10" s="85"/>
      <c r="S10" s="8"/>
      <c r="T10" s="8"/>
      <c r="U10" s="8"/>
      <c r="V10" s="8"/>
      <c r="W10" s="8"/>
      <c r="X10" s="8"/>
      <c r="Y10" s="8"/>
      <c r="Z10" s="8"/>
    </row>
    <row r="11" ht="15.75">
      <c r="C11" s="179" t="s">
        <v>20</v>
      </c>
    </row>
  </sheetData>
  <sheetProtection/>
  <mergeCells count="14">
    <mergeCell ref="A9:B9"/>
    <mergeCell ref="C9:Q9"/>
    <mergeCell ref="C10:Q10"/>
    <mergeCell ref="A1:Q1"/>
    <mergeCell ref="A2:Q2"/>
    <mergeCell ref="A3:Q3"/>
    <mergeCell ref="A4:A5"/>
    <mergeCell ref="B4:B5"/>
    <mergeCell ref="C4:C5"/>
    <mergeCell ref="D4:G4"/>
    <mergeCell ref="H4:H5"/>
    <mergeCell ref="I4:L4"/>
    <mergeCell ref="M4:M5"/>
    <mergeCell ref="N4:Q4"/>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22.xml><?xml version="1.0" encoding="utf-8"?>
<worksheet xmlns="http://schemas.openxmlformats.org/spreadsheetml/2006/main" xmlns:r="http://schemas.openxmlformats.org/officeDocument/2006/relationships">
  <sheetPr>
    <tabColor theme="0"/>
  </sheetPr>
  <dimension ref="A1:P11"/>
  <sheetViews>
    <sheetView view="pageBreakPreview" zoomScale="87" zoomScaleSheetLayoutView="87" zoomScalePageLayoutView="0" workbookViewId="0" topLeftCell="A1">
      <selection activeCell="A2" sqref="A2:J2"/>
    </sheetView>
  </sheetViews>
  <sheetFormatPr defaultColWidth="9.140625" defaultRowHeight="15"/>
  <cols>
    <col min="1" max="1" width="6.00390625" style="1" customWidth="1"/>
    <col min="2" max="2" width="11.7109375" style="1" customWidth="1"/>
    <col min="3" max="4" width="10.7109375" style="1" customWidth="1"/>
    <col min="5" max="5" width="12.140625" style="1" customWidth="1"/>
    <col min="6" max="6" width="11.8515625" style="1" customWidth="1"/>
    <col min="7" max="7" width="12.421875" style="1" customWidth="1"/>
    <col min="8" max="8" width="11.421875" style="1" customWidth="1"/>
    <col min="9" max="9" width="12.421875" style="1" customWidth="1"/>
    <col min="10" max="10" width="11.57421875" style="1" customWidth="1"/>
    <col min="11" max="11" width="4.28125" style="1" customWidth="1"/>
    <col min="12" max="12" width="9.140625" style="1" customWidth="1"/>
    <col min="13" max="13" width="6.140625" style="1" customWidth="1"/>
    <col min="14" max="14" width="4.421875" style="1" customWidth="1"/>
    <col min="15" max="15" width="7.57421875" style="1" customWidth="1"/>
    <col min="16" max="16" width="10.00390625" style="1" customWidth="1"/>
    <col min="17" max="16384" width="9.140625" style="1" customWidth="1"/>
  </cols>
  <sheetData>
    <row r="1" spans="1:16" ht="15.75">
      <c r="A1" s="239" t="s">
        <v>46</v>
      </c>
      <c r="B1" s="239"/>
      <c r="C1" s="239"/>
      <c r="D1" s="239"/>
      <c r="E1" s="239"/>
      <c r="F1" s="239"/>
      <c r="G1" s="239"/>
      <c r="H1" s="239"/>
      <c r="I1" s="239"/>
      <c r="J1" s="239"/>
      <c r="K1" s="86"/>
      <c r="L1" s="86"/>
      <c r="M1" s="86"/>
      <c r="N1" s="86"/>
      <c r="O1" s="86"/>
      <c r="P1" s="86"/>
    </row>
    <row r="2" spans="1:16" ht="38.25" customHeight="1">
      <c r="A2" s="214" t="s">
        <v>961</v>
      </c>
      <c r="B2" s="214"/>
      <c r="C2" s="214"/>
      <c r="D2" s="214"/>
      <c r="E2" s="214"/>
      <c r="F2" s="214"/>
      <c r="G2" s="214"/>
      <c r="H2" s="214"/>
      <c r="I2" s="214"/>
      <c r="J2" s="214"/>
      <c r="K2" s="87"/>
      <c r="L2" s="87"/>
      <c r="M2" s="87"/>
      <c r="N2" s="87"/>
      <c r="O2" s="87"/>
      <c r="P2" s="87"/>
    </row>
    <row r="3" spans="1:16" ht="20.25" customHeight="1">
      <c r="A3" s="214" t="s">
        <v>675</v>
      </c>
      <c r="B3" s="214"/>
      <c r="C3" s="214"/>
      <c r="D3" s="214"/>
      <c r="E3" s="214"/>
      <c r="F3" s="214"/>
      <c r="G3" s="214"/>
      <c r="H3" s="214"/>
      <c r="I3" s="214"/>
      <c r="J3" s="214"/>
      <c r="K3" s="87"/>
      <c r="L3" s="87"/>
      <c r="M3" s="87"/>
      <c r="N3" s="87"/>
      <c r="O3" s="87"/>
      <c r="P3" s="87"/>
    </row>
    <row r="4" spans="1:16" ht="15.75" customHeight="1">
      <c r="A4" s="290" t="s">
        <v>10</v>
      </c>
      <c r="B4" s="290"/>
      <c r="C4" s="290"/>
      <c r="D4" s="290"/>
      <c r="E4" s="290"/>
      <c r="F4" s="290"/>
      <c r="G4" s="290"/>
      <c r="H4" s="290"/>
      <c r="I4" s="290"/>
      <c r="J4" s="290"/>
      <c r="K4" s="88"/>
      <c r="L4" s="88"/>
      <c r="M4" s="88"/>
      <c r="N4" s="88"/>
      <c r="O4" s="88"/>
      <c r="P4" s="88"/>
    </row>
    <row r="5" spans="1:10" ht="67.5" customHeight="1">
      <c r="A5" s="241" t="s">
        <v>676</v>
      </c>
      <c r="B5" s="241" t="s">
        <v>698</v>
      </c>
      <c r="C5" s="271" t="s">
        <v>47</v>
      </c>
      <c r="D5" s="271" t="s">
        <v>48</v>
      </c>
      <c r="E5" s="271" t="s">
        <v>49</v>
      </c>
      <c r="F5" s="271" t="s">
        <v>50</v>
      </c>
      <c r="G5" s="271" t="s">
        <v>51</v>
      </c>
      <c r="H5" s="271" t="s">
        <v>52</v>
      </c>
      <c r="I5" s="271" t="s">
        <v>53</v>
      </c>
      <c r="J5" s="271" t="s">
        <v>54</v>
      </c>
    </row>
    <row r="6" spans="1:10" ht="26.25" customHeight="1">
      <c r="A6" s="241"/>
      <c r="B6" s="241"/>
      <c r="C6" s="271"/>
      <c r="D6" s="271"/>
      <c r="E6" s="271"/>
      <c r="F6" s="271"/>
      <c r="G6" s="271"/>
      <c r="H6" s="271"/>
      <c r="I6" s="271"/>
      <c r="J6" s="271"/>
    </row>
    <row r="7" spans="1:10" ht="113.25" customHeight="1">
      <c r="A7" s="241"/>
      <c r="B7" s="241"/>
      <c r="C7" s="271"/>
      <c r="D7" s="271"/>
      <c r="E7" s="271"/>
      <c r="F7" s="271"/>
      <c r="G7" s="271"/>
      <c r="H7" s="271"/>
      <c r="I7" s="271"/>
      <c r="J7" s="271"/>
    </row>
    <row r="8" spans="1:10" ht="15.75">
      <c r="A8" s="23">
        <v>1</v>
      </c>
      <c r="B8" s="23">
        <v>2</v>
      </c>
      <c r="C8" s="23">
        <v>3</v>
      </c>
      <c r="D8" s="23">
        <v>4</v>
      </c>
      <c r="E8" s="23">
        <v>5</v>
      </c>
      <c r="F8" s="23">
        <v>6</v>
      </c>
      <c r="G8" s="23">
        <v>7</v>
      </c>
      <c r="H8" s="23">
        <v>8</v>
      </c>
      <c r="I8" s="23">
        <v>9</v>
      </c>
      <c r="J8" s="23">
        <v>10</v>
      </c>
    </row>
    <row r="9" spans="1:10" ht="15.75">
      <c r="A9" s="47">
        <f>1!A8</f>
        <v>50</v>
      </c>
      <c r="B9" s="47" t="str">
        <f>1!B8</f>
        <v>ТАТУ</v>
      </c>
      <c r="C9" s="202">
        <v>1</v>
      </c>
      <c r="D9" s="202">
        <v>17</v>
      </c>
      <c r="E9" s="202">
        <v>10</v>
      </c>
      <c r="F9" s="202">
        <v>5</v>
      </c>
      <c r="G9" s="202">
        <v>2</v>
      </c>
      <c r="H9" s="202">
        <v>0</v>
      </c>
      <c r="I9" s="202">
        <v>13</v>
      </c>
      <c r="J9" s="202">
        <v>6</v>
      </c>
    </row>
    <row r="10" spans="1:2" ht="15.75">
      <c r="A10" s="7" t="s">
        <v>684</v>
      </c>
      <c r="B10" s="7" t="s">
        <v>684</v>
      </c>
    </row>
    <row r="11" ht="15.75">
      <c r="B11" s="1" t="s">
        <v>55</v>
      </c>
    </row>
  </sheetData>
  <sheetProtection/>
  <mergeCells count="14">
    <mergeCell ref="E5:E7"/>
    <mergeCell ref="F5:F7"/>
    <mergeCell ref="A5:A7"/>
    <mergeCell ref="B5:B7"/>
    <mergeCell ref="A1:J1"/>
    <mergeCell ref="A2:J2"/>
    <mergeCell ref="A3:J3"/>
    <mergeCell ref="A4:J4"/>
    <mergeCell ref="G5:G7"/>
    <mergeCell ref="H5:H7"/>
    <mergeCell ref="I5:I7"/>
    <mergeCell ref="J5:J7"/>
    <mergeCell ref="C5:C7"/>
    <mergeCell ref="D5:D7"/>
  </mergeCells>
  <printOptions/>
  <pageMargins left="0.7086614173228347" right="0.7086614173228347" top="0.7480314960629921" bottom="0.7480314960629921" header="0.31496062992125984" footer="0.31496062992125984"/>
  <pageSetup horizontalDpi="600" verticalDpi="600" orientation="landscape" paperSize="9" scale="111" r:id="rId1"/>
</worksheet>
</file>

<file path=xl/worksheets/sheet23.xml><?xml version="1.0" encoding="utf-8"?>
<worksheet xmlns="http://schemas.openxmlformats.org/spreadsheetml/2006/main" xmlns:r="http://schemas.openxmlformats.org/officeDocument/2006/relationships">
  <sheetPr>
    <tabColor theme="0"/>
  </sheetPr>
  <dimension ref="A1:M11"/>
  <sheetViews>
    <sheetView view="pageBreakPreview" zoomScaleSheetLayoutView="100" zoomScalePageLayoutView="0" workbookViewId="0" topLeftCell="A1">
      <selection activeCell="K16" sqref="K16"/>
    </sheetView>
  </sheetViews>
  <sheetFormatPr defaultColWidth="9.140625" defaultRowHeight="15"/>
  <cols>
    <col min="1" max="1" width="5.57421875" style="1" customWidth="1"/>
    <col min="2" max="2" width="12.7109375" style="1" customWidth="1"/>
    <col min="3" max="3" width="10.28125" style="1" customWidth="1"/>
    <col min="4" max="4" width="8.8515625" style="1" customWidth="1"/>
    <col min="5" max="5" width="4.140625" style="1" customWidth="1"/>
    <col min="6" max="6" width="9.57421875" style="1" customWidth="1"/>
    <col min="7" max="7" width="5.421875" style="1" customWidth="1"/>
    <col min="8" max="8" width="8.28125" style="1" customWidth="1"/>
    <col min="9" max="9" width="5.00390625" style="1" customWidth="1"/>
    <col min="10" max="10" width="9.421875" style="1" customWidth="1"/>
    <col min="11" max="11" width="5.421875" style="1" customWidth="1"/>
    <col min="12" max="12" width="11.421875" style="1" customWidth="1"/>
    <col min="13" max="13" width="12.421875" style="1" customWidth="1"/>
    <col min="14" max="16384" width="9.140625" style="1" customWidth="1"/>
  </cols>
  <sheetData>
    <row r="1" spans="1:13" ht="15.75">
      <c r="A1" s="239" t="s">
        <v>56</v>
      </c>
      <c r="B1" s="239"/>
      <c r="C1" s="239"/>
      <c r="D1" s="239"/>
      <c r="E1" s="239"/>
      <c r="F1" s="239"/>
      <c r="G1" s="239"/>
      <c r="H1" s="239"/>
      <c r="I1" s="239"/>
      <c r="J1" s="239"/>
      <c r="K1" s="239"/>
      <c r="L1" s="239"/>
      <c r="M1" s="239"/>
    </row>
    <row r="2" spans="1:13" ht="35.25" customHeight="1">
      <c r="A2" s="214" t="s">
        <v>57</v>
      </c>
      <c r="B2" s="214"/>
      <c r="C2" s="214"/>
      <c r="D2" s="214"/>
      <c r="E2" s="214"/>
      <c r="F2" s="214"/>
      <c r="G2" s="214"/>
      <c r="H2" s="214"/>
      <c r="I2" s="214"/>
      <c r="J2" s="214"/>
      <c r="K2" s="214"/>
      <c r="L2" s="214"/>
      <c r="M2" s="214"/>
    </row>
    <row r="3" spans="1:13" ht="20.25" customHeight="1">
      <c r="A3" s="214" t="s">
        <v>675</v>
      </c>
      <c r="B3" s="214"/>
      <c r="C3" s="214"/>
      <c r="D3" s="214"/>
      <c r="E3" s="214"/>
      <c r="F3" s="214"/>
      <c r="G3" s="214"/>
      <c r="H3" s="214"/>
      <c r="I3" s="214"/>
      <c r="J3" s="214"/>
      <c r="K3" s="214"/>
      <c r="L3" s="214"/>
      <c r="M3" s="214"/>
    </row>
    <row r="4" spans="1:13" ht="15.75">
      <c r="A4" s="288" t="s">
        <v>6</v>
      </c>
      <c r="B4" s="288"/>
      <c r="C4" s="288"/>
      <c r="D4" s="288"/>
      <c r="E4" s="288"/>
      <c r="F4" s="288"/>
      <c r="G4" s="288"/>
      <c r="H4" s="288"/>
      <c r="I4" s="288"/>
      <c r="J4" s="288"/>
      <c r="K4" s="288"/>
      <c r="L4" s="288"/>
      <c r="M4" s="288"/>
    </row>
    <row r="5" spans="1:13" ht="67.5" customHeight="1">
      <c r="A5" s="241" t="s">
        <v>676</v>
      </c>
      <c r="B5" s="241" t="s">
        <v>698</v>
      </c>
      <c r="C5" s="263" t="s">
        <v>58</v>
      </c>
      <c r="D5" s="241" t="s">
        <v>59</v>
      </c>
      <c r="E5" s="241"/>
      <c r="F5" s="241"/>
      <c r="G5" s="241"/>
      <c r="H5" s="241"/>
      <c r="I5" s="241"/>
      <c r="J5" s="241"/>
      <c r="K5" s="241"/>
      <c r="L5" s="241" t="s">
        <v>60</v>
      </c>
      <c r="M5" s="241"/>
    </row>
    <row r="6" spans="1:13" ht="26.25" customHeight="1">
      <c r="A6" s="241"/>
      <c r="B6" s="241"/>
      <c r="C6" s="291"/>
      <c r="D6" s="241" t="s">
        <v>61</v>
      </c>
      <c r="E6" s="241"/>
      <c r="F6" s="241"/>
      <c r="G6" s="241"/>
      <c r="H6" s="241" t="s">
        <v>62</v>
      </c>
      <c r="I6" s="241"/>
      <c r="J6" s="241"/>
      <c r="K6" s="241"/>
      <c r="L6" s="241"/>
      <c r="M6" s="241"/>
    </row>
    <row r="7" spans="1:13" ht="179.25" customHeight="1">
      <c r="A7" s="241"/>
      <c r="B7" s="241"/>
      <c r="C7" s="264"/>
      <c r="D7" s="46" t="s">
        <v>63</v>
      </c>
      <c r="E7" s="46" t="s">
        <v>755</v>
      </c>
      <c r="F7" s="46" t="s">
        <v>64</v>
      </c>
      <c r="G7" s="20" t="s">
        <v>755</v>
      </c>
      <c r="H7" s="46" t="s">
        <v>63</v>
      </c>
      <c r="I7" s="46" t="s">
        <v>755</v>
      </c>
      <c r="J7" s="46" t="s">
        <v>64</v>
      </c>
      <c r="K7" s="20" t="s">
        <v>755</v>
      </c>
      <c r="L7" s="46" t="s">
        <v>65</v>
      </c>
      <c r="M7" s="46" t="s">
        <v>66</v>
      </c>
    </row>
    <row r="8" spans="1:13" ht="15.75">
      <c r="A8" s="23">
        <v>1</v>
      </c>
      <c r="B8" s="23">
        <v>2</v>
      </c>
      <c r="C8" s="23">
        <v>3</v>
      </c>
      <c r="D8" s="23">
        <v>4</v>
      </c>
      <c r="E8" s="23">
        <v>5</v>
      </c>
      <c r="F8" s="23">
        <v>6</v>
      </c>
      <c r="G8" s="23">
        <v>7</v>
      </c>
      <c r="H8" s="23">
        <v>8</v>
      </c>
      <c r="I8" s="23">
        <v>9</v>
      </c>
      <c r="J8" s="23">
        <v>10</v>
      </c>
      <c r="K8" s="23">
        <v>11</v>
      </c>
      <c r="L8" s="23">
        <v>12</v>
      </c>
      <c r="M8" s="23">
        <v>13</v>
      </c>
    </row>
    <row r="9" spans="1:13" ht="15.75">
      <c r="A9" s="47">
        <f>1!A8</f>
        <v>50</v>
      </c>
      <c r="B9" s="47" t="str">
        <f>1!B8</f>
        <v>ТАТУ</v>
      </c>
      <c r="C9" s="23">
        <v>402</v>
      </c>
      <c r="D9" s="23">
        <v>66</v>
      </c>
      <c r="E9" s="18">
        <f>D9/C9*100</f>
        <v>16.417910447761194</v>
      </c>
      <c r="F9" s="23">
        <v>56</v>
      </c>
      <c r="G9" s="18">
        <f>F9/1!Q8*100</f>
        <v>13.493975903614459</v>
      </c>
      <c r="H9" s="23">
        <v>336</v>
      </c>
      <c r="I9" s="18">
        <f>H9/C9*100</f>
        <v>83.5820895522388</v>
      </c>
      <c r="J9" s="23">
        <v>359</v>
      </c>
      <c r="K9" s="18">
        <f>J9/1!Q8*100</f>
        <v>86.50602409638554</v>
      </c>
      <c r="L9" s="23">
        <v>0</v>
      </c>
      <c r="M9" s="23">
        <v>0</v>
      </c>
    </row>
    <row r="10" spans="1:11" ht="15.75">
      <c r="A10" s="7" t="s">
        <v>684</v>
      </c>
      <c r="B10" s="7" t="s">
        <v>684</v>
      </c>
      <c r="C10" s="89"/>
      <c r="E10" s="7" t="s">
        <v>684</v>
      </c>
      <c r="F10" s="7"/>
      <c r="G10" s="7" t="s">
        <v>684</v>
      </c>
      <c r="H10" s="7"/>
      <c r="I10" s="7" t="s">
        <v>684</v>
      </c>
      <c r="J10" s="7"/>
      <c r="K10" s="7" t="s">
        <v>684</v>
      </c>
    </row>
    <row r="11" spans="1:13" ht="15.75">
      <c r="A11" s="230" t="s">
        <v>55</v>
      </c>
      <c r="B11" s="230"/>
      <c r="C11" s="230"/>
      <c r="D11" s="230"/>
      <c r="E11" s="230"/>
      <c r="F11" s="230"/>
      <c r="G11" s="230"/>
      <c r="H11" s="230"/>
      <c r="I11" s="230"/>
      <c r="J11" s="230"/>
      <c r="K11" s="230"/>
      <c r="L11" s="230"/>
      <c r="M11" s="230"/>
    </row>
  </sheetData>
  <sheetProtection/>
  <mergeCells count="12">
    <mergeCell ref="A11:M11"/>
    <mergeCell ref="A5:A7"/>
    <mergeCell ref="B5:B7"/>
    <mergeCell ref="C5:C7"/>
    <mergeCell ref="D5:K5"/>
    <mergeCell ref="A1:M1"/>
    <mergeCell ref="A2:M2"/>
    <mergeCell ref="A3:M3"/>
    <mergeCell ref="A4:M4"/>
    <mergeCell ref="L5:M6"/>
    <mergeCell ref="D6:G6"/>
    <mergeCell ref="H6:K6"/>
  </mergeCells>
  <printOptions/>
  <pageMargins left="0.7086614173228347" right="0.7086614173228347" top="0.7480314960629921" bottom="0.7480314960629921" header="0.31496062992125984" footer="0.31496062992125984"/>
  <pageSetup horizontalDpi="600" verticalDpi="600" orientation="landscape" paperSize="9" scale="118" r:id="rId1"/>
</worksheet>
</file>

<file path=xl/worksheets/sheet24.xml><?xml version="1.0" encoding="utf-8"?>
<worksheet xmlns="http://schemas.openxmlformats.org/spreadsheetml/2006/main" xmlns:r="http://schemas.openxmlformats.org/officeDocument/2006/relationships">
  <sheetPr>
    <tabColor theme="0"/>
  </sheetPr>
  <dimension ref="A1:Z11"/>
  <sheetViews>
    <sheetView view="pageBreakPreview" zoomScale="85" zoomScaleSheetLayoutView="85" zoomScalePageLayoutView="0" workbookViewId="0" topLeftCell="A1">
      <selection activeCell="A2" sqref="A2:U2"/>
    </sheetView>
  </sheetViews>
  <sheetFormatPr defaultColWidth="9.140625" defaultRowHeight="15"/>
  <cols>
    <col min="1" max="1" width="4.421875" style="1" customWidth="1"/>
    <col min="2" max="2" width="8.140625" style="1" customWidth="1"/>
    <col min="3" max="3" width="9.140625" style="1" customWidth="1"/>
    <col min="4" max="4" width="5.8515625" style="1" customWidth="1"/>
    <col min="5" max="5" width="7.7109375" style="1" customWidth="1"/>
    <col min="6" max="6" width="5.7109375" style="1" customWidth="1"/>
    <col min="7" max="7" width="7.57421875" style="1" customWidth="1"/>
    <col min="8" max="8" width="4.8515625" style="1" customWidth="1"/>
    <col min="9" max="9" width="3.28125" style="1" customWidth="1"/>
    <col min="10" max="10" width="7.28125" style="1" customWidth="1"/>
    <col min="11" max="11" width="6.00390625" style="1" customWidth="1"/>
    <col min="12" max="12" width="5.57421875" style="1" customWidth="1"/>
    <col min="13" max="13" width="7.00390625" style="1" customWidth="1"/>
    <col min="14" max="14" width="5.7109375" style="1" customWidth="1"/>
    <col min="15" max="15" width="7.8515625" style="1" customWidth="1"/>
    <col min="16" max="16" width="5.8515625" style="1" customWidth="1"/>
    <col min="17" max="17" width="3.421875" style="1" customWidth="1"/>
    <col min="18" max="18" width="8.421875" style="1" customWidth="1"/>
    <col min="19" max="19" width="6.421875" style="1" customWidth="1"/>
    <col min="20" max="20" width="5.7109375" style="1" customWidth="1"/>
    <col min="21" max="21" width="5.57421875" style="1" customWidth="1"/>
    <col min="22" max="16384" width="9.140625" style="1" customWidth="1"/>
  </cols>
  <sheetData>
    <row r="1" spans="17:21" ht="15.75">
      <c r="Q1" s="239" t="s">
        <v>67</v>
      </c>
      <c r="R1" s="239"/>
      <c r="S1" s="239"/>
      <c r="T1" s="239"/>
      <c r="U1" s="239"/>
    </row>
    <row r="2" spans="1:21" ht="50.25" customHeight="1">
      <c r="A2" s="214" t="s">
        <v>962</v>
      </c>
      <c r="B2" s="214"/>
      <c r="C2" s="214"/>
      <c r="D2" s="214"/>
      <c r="E2" s="214"/>
      <c r="F2" s="214"/>
      <c r="G2" s="214"/>
      <c r="H2" s="214"/>
      <c r="I2" s="214"/>
      <c r="J2" s="214"/>
      <c r="K2" s="214"/>
      <c r="L2" s="214"/>
      <c r="M2" s="214"/>
      <c r="N2" s="214"/>
      <c r="O2" s="214"/>
      <c r="P2" s="214"/>
      <c r="Q2" s="214"/>
      <c r="R2" s="214"/>
      <c r="S2" s="214"/>
      <c r="T2" s="214"/>
      <c r="U2" s="214"/>
    </row>
    <row r="3" spans="1:21" ht="21" customHeight="1">
      <c r="A3" s="90"/>
      <c r="O3" s="283" t="s">
        <v>6</v>
      </c>
      <c r="P3" s="283"/>
      <c r="Q3" s="283"/>
      <c r="R3" s="283"/>
      <c r="S3" s="283"/>
      <c r="T3" s="283"/>
      <c r="U3" s="283"/>
    </row>
    <row r="4" spans="1:21" ht="15.75" customHeight="1">
      <c r="A4" s="241" t="s">
        <v>676</v>
      </c>
      <c r="B4" s="241" t="s">
        <v>698</v>
      </c>
      <c r="C4" s="271" t="s">
        <v>438</v>
      </c>
      <c r="D4" s="271" t="s">
        <v>439</v>
      </c>
      <c r="E4" s="241" t="s">
        <v>440</v>
      </c>
      <c r="F4" s="241"/>
      <c r="G4" s="241"/>
      <c r="H4" s="241"/>
      <c r="I4" s="241"/>
      <c r="J4" s="241"/>
      <c r="K4" s="241"/>
      <c r="L4" s="241"/>
      <c r="M4" s="241" t="s">
        <v>899</v>
      </c>
      <c r="N4" s="241"/>
      <c r="O4" s="241"/>
      <c r="P4" s="241"/>
      <c r="Q4" s="241"/>
      <c r="R4" s="241"/>
      <c r="S4" s="241"/>
      <c r="T4" s="241"/>
      <c r="U4" s="271" t="s">
        <v>441</v>
      </c>
    </row>
    <row r="5" spans="1:21" ht="195.75" customHeight="1">
      <c r="A5" s="241"/>
      <c r="B5" s="241"/>
      <c r="C5" s="271"/>
      <c r="D5" s="271"/>
      <c r="E5" s="46" t="s">
        <v>442</v>
      </c>
      <c r="F5" s="46" t="s">
        <v>443</v>
      </c>
      <c r="G5" s="46" t="s">
        <v>444</v>
      </c>
      <c r="H5" s="46" t="s">
        <v>445</v>
      </c>
      <c r="I5" s="46" t="s">
        <v>446</v>
      </c>
      <c r="J5" s="46" t="s">
        <v>447</v>
      </c>
      <c r="K5" s="46" t="s">
        <v>448</v>
      </c>
      <c r="L5" s="46" t="s">
        <v>449</v>
      </c>
      <c r="M5" s="46" t="s">
        <v>450</v>
      </c>
      <c r="N5" s="46" t="s">
        <v>443</v>
      </c>
      <c r="O5" s="46" t="s">
        <v>444</v>
      </c>
      <c r="P5" s="46" t="s">
        <v>445</v>
      </c>
      <c r="Q5" s="46" t="s">
        <v>446</v>
      </c>
      <c r="R5" s="46" t="s">
        <v>447</v>
      </c>
      <c r="S5" s="46" t="s">
        <v>448</v>
      </c>
      <c r="T5" s="46" t="s">
        <v>449</v>
      </c>
      <c r="U5" s="271"/>
    </row>
    <row r="6" spans="1:21" ht="18" customHeight="1">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row>
    <row r="7" spans="1:21" ht="15.75">
      <c r="A7" s="47">
        <f>1!A8</f>
        <v>50</v>
      </c>
      <c r="B7" s="47" t="str">
        <f>1!B8</f>
        <v>ТАТУ</v>
      </c>
      <c r="C7" s="18">
        <f>J7+R7</f>
        <v>195609</v>
      </c>
      <c r="D7" s="18">
        <f>K7+S7</f>
        <v>3784</v>
      </c>
      <c r="E7" s="23">
        <v>11219</v>
      </c>
      <c r="F7" s="23">
        <v>2347</v>
      </c>
      <c r="G7" s="23">
        <v>21581</v>
      </c>
      <c r="H7" s="23">
        <v>386</v>
      </c>
      <c r="I7" s="23">
        <v>0</v>
      </c>
      <c r="J7" s="18">
        <f>SUM(E7:I7)</f>
        <v>35533</v>
      </c>
      <c r="K7" s="23">
        <v>1241</v>
      </c>
      <c r="L7" s="23">
        <v>2525</v>
      </c>
      <c r="M7" s="23">
        <v>27893</v>
      </c>
      <c r="N7" s="23">
        <v>8586</v>
      </c>
      <c r="O7" s="23">
        <v>122542</v>
      </c>
      <c r="P7" s="23">
        <v>1055</v>
      </c>
      <c r="Q7" s="23">
        <v>0</v>
      </c>
      <c r="R7" s="18">
        <f>SUM(M7:Q7)</f>
        <v>160076</v>
      </c>
      <c r="S7" s="23">
        <v>2543</v>
      </c>
      <c r="T7" s="23">
        <v>5470</v>
      </c>
      <c r="U7" s="23">
        <v>1</v>
      </c>
    </row>
    <row r="8" spans="1:18" s="7" customFormat="1" ht="15.75">
      <c r="A8" s="7" t="s">
        <v>684</v>
      </c>
      <c r="B8" s="7" t="s">
        <v>684</v>
      </c>
      <c r="C8" s="7" t="s">
        <v>684</v>
      </c>
      <c r="D8" s="7" t="s">
        <v>684</v>
      </c>
      <c r="J8" s="7" t="s">
        <v>684</v>
      </c>
      <c r="R8" s="7" t="s">
        <v>684</v>
      </c>
    </row>
    <row r="9" spans="1:26" ht="34.5" customHeight="1">
      <c r="A9" s="231" t="s">
        <v>685</v>
      </c>
      <c r="B9" s="231"/>
      <c r="C9" s="224" t="s">
        <v>686</v>
      </c>
      <c r="D9" s="224"/>
      <c r="E9" s="224"/>
      <c r="F9" s="224"/>
      <c r="G9" s="224"/>
      <c r="H9" s="224"/>
      <c r="I9" s="224"/>
      <c r="J9" s="224"/>
      <c r="K9" s="224"/>
      <c r="L9" s="224"/>
      <c r="M9" s="224"/>
      <c r="N9" s="224"/>
      <c r="O9" s="224"/>
      <c r="P9" s="224"/>
      <c r="Q9" s="224"/>
      <c r="R9" s="8"/>
      <c r="S9" s="8"/>
      <c r="T9" s="8"/>
      <c r="U9" s="8"/>
      <c r="V9" s="8"/>
      <c r="W9" s="8"/>
      <c r="X9" s="8"/>
      <c r="Y9" s="8"/>
      <c r="Z9" s="8"/>
    </row>
    <row r="10" spans="1:26" ht="21" customHeight="1">
      <c r="A10" s="20"/>
      <c r="B10" s="20"/>
      <c r="C10" s="224" t="s">
        <v>451</v>
      </c>
      <c r="D10" s="224"/>
      <c r="E10" s="224"/>
      <c r="F10" s="224"/>
      <c r="G10" s="224"/>
      <c r="H10" s="224"/>
      <c r="I10" s="224"/>
      <c r="J10" s="224"/>
      <c r="K10" s="224"/>
      <c r="L10" s="224"/>
      <c r="M10" s="224"/>
      <c r="N10" s="224"/>
      <c r="O10" s="224"/>
      <c r="P10" s="224"/>
      <c r="Q10" s="224"/>
      <c r="R10" s="8"/>
      <c r="S10" s="8"/>
      <c r="T10" s="8"/>
      <c r="U10" s="8"/>
      <c r="V10" s="8"/>
      <c r="W10" s="8"/>
      <c r="X10" s="8"/>
      <c r="Y10" s="8"/>
      <c r="Z10" s="8"/>
    </row>
    <row r="11" spans="1:21" ht="15.75">
      <c r="A11" s="223"/>
      <c r="B11" s="223"/>
      <c r="C11" s="223"/>
      <c r="D11" s="223"/>
      <c r="E11" s="223"/>
      <c r="F11" s="223"/>
      <c r="G11" s="223"/>
      <c r="H11" s="223"/>
      <c r="I11" s="223"/>
      <c r="J11" s="223"/>
      <c r="K11" s="223"/>
      <c r="L11" s="223"/>
      <c r="M11" s="223"/>
      <c r="N11" s="223"/>
      <c r="O11" s="223"/>
      <c r="P11" s="223"/>
      <c r="Q11" s="223"/>
      <c r="R11" s="223"/>
      <c r="S11" s="223"/>
      <c r="T11" s="223"/>
      <c r="U11" s="9"/>
    </row>
  </sheetData>
  <sheetProtection/>
  <mergeCells count="14">
    <mergeCell ref="C10:Q10"/>
    <mergeCell ref="A11:T11"/>
    <mergeCell ref="Q1:U1"/>
    <mergeCell ref="A2:U2"/>
    <mergeCell ref="O3:U3"/>
    <mergeCell ref="A4:A5"/>
    <mergeCell ref="B4:B5"/>
    <mergeCell ref="C4:C5"/>
    <mergeCell ref="D4:D5"/>
    <mergeCell ref="E4:L4"/>
    <mergeCell ref="M4:T4"/>
    <mergeCell ref="U4:U5"/>
    <mergeCell ref="A9:B9"/>
    <mergeCell ref="C9:Q9"/>
  </mergeCells>
  <printOptions/>
  <pageMargins left="0.63"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M10"/>
  <sheetViews>
    <sheetView view="pageBreakPreview" zoomScaleSheetLayoutView="100" zoomScalePageLayoutView="0" workbookViewId="0" topLeftCell="A1">
      <selection activeCell="F6" sqref="F6"/>
    </sheetView>
  </sheetViews>
  <sheetFormatPr defaultColWidth="9.140625" defaultRowHeight="15"/>
  <cols>
    <col min="1" max="1" width="5.8515625" style="1" customWidth="1"/>
    <col min="2" max="2" width="16.421875" style="1" customWidth="1"/>
    <col min="3" max="3" width="17.7109375" style="1" customWidth="1"/>
    <col min="4" max="4" width="19.140625" style="1" customWidth="1"/>
    <col min="5" max="5" width="21.28125" style="1" customWidth="1"/>
    <col min="6" max="6" width="18.28125" style="1" customWidth="1"/>
    <col min="7" max="7" width="28.421875" style="1" customWidth="1"/>
    <col min="8" max="8" width="17.8515625" style="1" customWidth="1"/>
    <col min="9" max="9" width="19.421875" style="1" customWidth="1"/>
    <col min="10" max="16384" width="9.140625" style="1" customWidth="1"/>
  </cols>
  <sheetData>
    <row r="1" spans="7:8" ht="15.75">
      <c r="G1" s="54" t="s">
        <v>452</v>
      </c>
      <c r="H1" s="22"/>
    </row>
    <row r="2" spans="1:8" ht="50.25" customHeight="1">
      <c r="A2" s="214" t="s">
        <v>963</v>
      </c>
      <c r="B2" s="214"/>
      <c r="C2" s="214"/>
      <c r="D2" s="214"/>
      <c r="E2" s="214"/>
      <c r="F2" s="214"/>
      <c r="G2" s="214"/>
      <c r="H2" s="91"/>
    </row>
    <row r="3" spans="1:7" ht="21" customHeight="1">
      <c r="A3" s="90"/>
      <c r="G3" s="20" t="s">
        <v>6</v>
      </c>
    </row>
    <row r="4" spans="1:8" ht="52.5" customHeight="1">
      <c r="A4" s="23" t="s">
        <v>676</v>
      </c>
      <c r="B4" s="23" t="s">
        <v>698</v>
      </c>
      <c r="C4" s="23" t="s">
        <v>453</v>
      </c>
      <c r="D4" s="23" t="s">
        <v>454</v>
      </c>
      <c r="E4" s="23" t="s">
        <v>455</v>
      </c>
      <c r="F4" s="23" t="s">
        <v>456</v>
      </c>
      <c r="G4" s="92" t="s">
        <v>457</v>
      </c>
      <c r="H4" s="56"/>
    </row>
    <row r="5" spans="1:8" ht="18" customHeight="1">
      <c r="A5" s="23">
        <v>1</v>
      </c>
      <c r="B5" s="23">
        <v>2</v>
      </c>
      <c r="C5" s="23">
        <v>3</v>
      </c>
      <c r="D5" s="23">
        <v>4</v>
      </c>
      <c r="E5" s="23">
        <v>5</v>
      </c>
      <c r="F5" s="23">
        <v>6</v>
      </c>
      <c r="G5" s="23">
        <v>7</v>
      </c>
      <c r="H5" s="56"/>
    </row>
    <row r="6" spans="1:8" ht="15.75">
      <c r="A6" s="47">
        <f>1!A8</f>
        <v>50</v>
      </c>
      <c r="B6" s="47" t="str">
        <f>1!B8</f>
        <v>ТАТУ</v>
      </c>
      <c r="C6" s="23">
        <v>11</v>
      </c>
      <c r="D6" s="23">
        <v>52</v>
      </c>
      <c r="E6" s="23">
        <v>207</v>
      </c>
      <c r="F6" s="23">
        <v>15</v>
      </c>
      <c r="G6" s="23">
        <v>19</v>
      </c>
      <c r="H6" s="56"/>
    </row>
    <row r="7" spans="1:2" s="7" customFormat="1" ht="15.75">
      <c r="A7" s="7" t="s">
        <v>684</v>
      </c>
      <c r="B7" s="7" t="s">
        <v>684</v>
      </c>
    </row>
    <row r="8" spans="1:13" ht="15.75">
      <c r="A8" s="93"/>
      <c r="B8" s="93"/>
      <c r="C8" s="94"/>
      <c r="D8" s="94"/>
      <c r="E8" s="94"/>
      <c r="F8" s="94"/>
      <c r="G8" s="94"/>
      <c r="H8" s="94"/>
      <c r="I8" s="8"/>
      <c r="J8" s="8"/>
      <c r="K8" s="8"/>
      <c r="L8" s="8"/>
      <c r="M8" s="8"/>
    </row>
    <row r="9" spans="1:13" ht="15.75">
      <c r="A9" s="95"/>
      <c r="B9" s="95"/>
      <c r="C9" s="94"/>
      <c r="D9" s="94"/>
      <c r="E9" s="94"/>
      <c r="F9" s="94"/>
      <c r="G9" s="94"/>
      <c r="H9" s="94"/>
      <c r="I9" s="8"/>
      <c r="J9" s="8"/>
      <c r="K9" s="8"/>
      <c r="L9" s="8"/>
      <c r="M9" s="8"/>
    </row>
    <row r="10" spans="1:8" ht="15.75">
      <c r="A10" s="96"/>
      <c r="B10" s="96"/>
      <c r="C10" s="96"/>
      <c r="D10" s="96"/>
      <c r="E10" s="96"/>
      <c r="F10" s="96"/>
      <c r="G10" s="96"/>
      <c r="H10" s="96"/>
    </row>
  </sheetData>
  <sheetProtection/>
  <mergeCells count="1">
    <mergeCell ref="A2:G2"/>
  </mergeCells>
  <printOptions horizontalCentered="1"/>
  <pageMargins left="0.6299212598425197" right="0.7086614173228347" top="0.7480314960629921" bottom="0.7480314960629921"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Z18"/>
  <sheetViews>
    <sheetView zoomScalePageLayoutView="0" workbookViewId="0" topLeftCell="A1">
      <selection activeCell="H22" sqref="H22"/>
    </sheetView>
  </sheetViews>
  <sheetFormatPr defaultColWidth="9.140625" defaultRowHeight="15"/>
  <cols>
    <col min="1" max="1" width="4.421875" style="168" customWidth="1"/>
    <col min="2" max="2" width="9.140625" style="168" customWidth="1"/>
    <col min="3" max="4" width="10.140625" style="168" customWidth="1"/>
    <col min="5" max="5" width="10.28125" style="168" customWidth="1"/>
    <col min="6" max="6" width="10.421875" style="168" customWidth="1"/>
    <col min="7" max="7" width="7.28125" style="168" customWidth="1"/>
    <col min="8" max="8" width="11.140625" style="168" customWidth="1"/>
    <col min="9" max="9" width="9.00390625" style="168" customWidth="1"/>
    <col min="10" max="10" width="11.00390625" style="168" customWidth="1"/>
    <col min="11" max="11" width="8.7109375" style="168" customWidth="1"/>
    <col min="12" max="12" width="7.421875" style="168" customWidth="1"/>
    <col min="13" max="13" width="9.8515625" style="168" customWidth="1"/>
    <col min="14" max="14" width="8.00390625" style="168" customWidth="1"/>
    <col min="15" max="15" width="11.421875" style="168" customWidth="1"/>
    <col min="16" max="16" width="8.421875" style="168" customWidth="1"/>
    <col min="17" max="17" width="11.28125" style="168" customWidth="1"/>
    <col min="18" max="18" width="8.421875" style="168" customWidth="1"/>
    <col min="19" max="19" width="9.57421875" style="168" customWidth="1"/>
    <col min="20" max="16384" width="9.140625" style="168" customWidth="1"/>
  </cols>
  <sheetData>
    <row r="1" spans="1:20" ht="12.75">
      <c r="A1" s="167"/>
      <c r="B1" s="167"/>
      <c r="C1" s="167"/>
      <c r="D1" s="167"/>
      <c r="E1" s="167"/>
      <c r="F1" s="167"/>
      <c r="G1" s="167"/>
      <c r="H1" s="167"/>
      <c r="I1" s="167"/>
      <c r="J1" s="167"/>
      <c r="K1" s="167"/>
      <c r="L1" s="167"/>
      <c r="M1" s="167"/>
      <c r="N1" s="167"/>
      <c r="O1" s="167"/>
      <c r="P1" s="167"/>
      <c r="Q1" s="167"/>
      <c r="R1" s="167"/>
      <c r="S1" s="167"/>
      <c r="T1" s="167"/>
    </row>
    <row r="2" spans="1:21" ht="15.75">
      <c r="A2" s="167"/>
      <c r="B2" s="167"/>
      <c r="C2" s="167"/>
      <c r="D2" s="167"/>
      <c r="E2" s="167"/>
      <c r="F2" s="167"/>
      <c r="G2" s="167"/>
      <c r="H2" s="167"/>
      <c r="I2" s="167"/>
      <c r="J2" s="167"/>
      <c r="K2" s="167"/>
      <c r="L2" s="167"/>
      <c r="M2" s="167"/>
      <c r="N2" s="167"/>
      <c r="O2" s="167"/>
      <c r="P2" s="167"/>
      <c r="Q2" s="167"/>
      <c r="R2" s="182"/>
      <c r="S2" s="182"/>
      <c r="T2" s="292" t="s">
        <v>18</v>
      </c>
      <c r="U2" s="292"/>
    </row>
    <row r="3" spans="1:20" ht="12.75">
      <c r="A3" s="167"/>
      <c r="B3" s="167"/>
      <c r="C3" s="167"/>
      <c r="D3" s="167"/>
      <c r="E3" s="167"/>
      <c r="F3" s="167"/>
      <c r="G3" s="167"/>
      <c r="H3" s="167"/>
      <c r="I3" s="167"/>
      <c r="J3" s="167"/>
      <c r="K3" s="167"/>
      <c r="L3" s="167"/>
      <c r="M3" s="167"/>
      <c r="N3" s="167"/>
      <c r="O3" s="167"/>
      <c r="P3" s="167"/>
      <c r="Q3" s="167"/>
      <c r="R3" s="167"/>
      <c r="S3" s="167"/>
      <c r="T3" s="167"/>
    </row>
    <row r="4" spans="1:20" ht="18.75">
      <c r="A4" s="299" t="s">
        <v>34</v>
      </c>
      <c r="B4" s="299"/>
      <c r="C4" s="299"/>
      <c r="D4" s="299"/>
      <c r="E4" s="299"/>
      <c r="F4" s="299"/>
      <c r="G4" s="299"/>
      <c r="H4" s="299"/>
      <c r="I4" s="299"/>
      <c r="J4" s="299"/>
      <c r="K4" s="299"/>
      <c r="L4" s="299"/>
      <c r="M4" s="299"/>
      <c r="N4" s="299"/>
      <c r="O4" s="299"/>
      <c r="P4" s="299"/>
      <c r="Q4" s="299"/>
      <c r="R4" s="299"/>
      <c r="S4" s="299"/>
      <c r="T4" s="299"/>
    </row>
    <row r="5" spans="1:20" ht="18.75">
      <c r="A5" s="300" t="s">
        <v>675</v>
      </c>
      <c r="B5" s="300"/>
      <c r="C5" s="300"/>
      <c r="D5" s="300"/>
      <c r="E5" s="300"/>
      <c r="F5" s="300"/>
      <c r="G5" s="300"/>
      <c r="H5" s="300"/>
      <c r="I5" s="300"/>
      <c r="J5" s="300"/>
      <c r="K5" s="300"/>
      <c r="L5" s="300"/>
      <c r="M5" s="300"/>
      <c r="N5" s="300"/>
      <c r="O5" s="300"/>
      <c r="P5" s="300"/>
      <c r="Q5" s="300"/>
      <c r="R5" s="300"/>
      <c r="S5" s="300"/>
      <c r="T5" s="300"/>
    </row>
    <row r="6" spans="1:21" ht="15.75">
      <c r="A6" s="181"/>
      <c r="B6" s="181"/>
      <c r="C6" s="181"/>
      <c r="D6" s="181"/>
      <c r="E6" s="181"/>
      <c r="F6" s="181"/>
      <c r="G6" s="181"/>
      <c r="H6" s="181"/>
      <c r="I6" s="181"/>
      <c r="J6" s="181"/>
      <c r="K6" s="181"/>
      <c r="L6" s="181"/>
      <c r="M6" s="181"/>
      <c r="N6" s="181"/>
      <c r="O6" s="181"/>
      <c r="P6" s="181"/>
      <c r="Q6" s="181"/>
      <c r="R6" s="301" t="s">
        <v>6</v>
      </c>
      <c r="S6" s="301"/>
      <c r="T6" s="301"/>
      <c r="U6" s="301"/>
    </row>
    <row r="7" spans="1:21" ht="12.75" customHeight="1">
      <c r="A7" s="294" t="s">
        <v>346</v>
      </c>
      <c r="B7" s="294" t="s">
        <v>698</v>
      </c>
      <c r="C7" s="294" t="s">
        <v>420</v>
      </c>
      <c r="D7" s="294" t="s">
        <v>421</v>
      </c>
      <c r="E7" s="294" t="s">
        <v>422</v>
      </c>
      <c r="F7" s="294" t="s">
        <v>423</v>
      </c>
      <c r="G7" s="294" t="s">
        <v>424</v>
      </c>
      <c r="H7" s="294" t="s">
        <v>425</v>
      </c>
      <c r="I7" s="294" t="s">
        <v>424</v>
      </c>
      <c r="J7" s="294" t="s">
        <v>426</v>
      </c>
      <c r="K7" s="294" t="s">
        <v>423</v>
      </c>
      <c r="L7" s="294" t="s">
        <v>424</v>
      </c>
      <c r="M7" s="294" t="s">
        <v>425</v>
      </c>
      <c r="N7" s="294" t="s">
        <v>424</v>
      </c>
      <c r="O7" s="294" t="s">
        <v>427</v>
      </c>
      <c r="P7" s="294" t="s">
        <v>428</v>
      </c>
      <c r="Q7" s="294" t="s">
        <v>429</v>
      </c>
      <c r="R7" s="294" t="s">
        <v>424</v>
      </c>
      <c r="S7" s="296" t="s">
        <v>430</v>
      </c>
      <c r="T7" s="297"/>
      <c r="U7" s="298"/>
    </row>
    <row r="8" spans="1:21" ht="123.75" customHeight="1">
      <c r="A8" s="295"/>
      <c r="B8" s="295"/>
      <c r="C8" s="295"/>
      <c r="D8" s="295"/>
      <c r="E8" s="295"/>
      <c r="F8" s="295"/>
      <c r="G8" s="295"/>
      <c r="H8" s="295"/>
      <c r="I8" s="295"/>
      <c r="J8" s="295"/>
      <c r="K8" s="295"/>
      <c r="L8" s="295"/>
      <c r="M8" s="295"/>
      <c r="N8" s="295"/>
      <c r="O8" s="295"/>
      <c r="P8" s="295"/>
      <c r="Q8" s="295"/>
      <c r="R8" s="295"/>
      <c r="S8" s="169" t="s">
        <v>431</v>
      </c>
      <c r="T8" s="170" t="s">
        <v>432</v>
      </c>
      <c r="U8" s="171" t="s">
        <v>433</v>
      </c>
    </row>
    <row r="9" spans="1:21" ht="17.25" customHeight="1">
      <c r="A9" s="172">
        <v>1</v>
      </c>
      <c r="B9" s="173">
        <v>2</v>
      </c>
      <c r="C9" s="172">
        <v>3</v>
      </c>
      <c r="D9" s="173">
        <v>4</v>
      </c>
      <c r="E9" s="172">
        <v>5</v>
      </c>
      <c r="F9" s="173">
        <v>6</v>
      </c>
      <c r="G9" s="172">
        <v>7</v>
      </c>
      <c r="H9" s="173">
        <v>8</v>
      </c>
      <c r="I9" s="172">
        <v>9</v>
      </c>
      <c r="J9" s="173">
        <v>10</v>
      </c>
      <c r="K9" s="172">
        <v>11</v>
      </c>
      <c r="L9" s="173">
        <v>12</v>
      </c>
      <c r="M9" s="172">
        <v>13</v>
      </c>
      <c r="N9" s="173">
        <v>14</v>
      </c>
      <c r="O9" s="172">
        <v>15</v>
      </c>
      <c r="P9" s="173">
        <v>16</v>
      </c>
      <c r="Q9" s="172">
        <v>17</v>
      </c>
      <c r="R9" s="173">
        <v>18</v>
      </c>
      <c r="S9" s="172">
        <v>19</v>
      </c>
      <c r="T9" s="173">
        <v>20</v>
      </c>
      <c r="U9" s="174">
        <v>21</v>
      </c>
    </row>
    <row r="10" spans="1:21" ht="24.75" customHeight="1">
      <c r="A10" s="190">
        <v>50</v>
      </c>
      <c r="B10" s="189" t="s">
        <v>32</v>
      </c>
      <c r="C10" s="201">
        <v>33</v>
      </c>
      <c r="D10" s="201">
        <v>29</v>
      </c>
      <c r="E10" s="172">
        <v>29</v>
      </c>
      <c r="F10" s="172">
        <v>14</v>
      </c>
      <c r="G10" s="210">
        <f>F10/E10*100</f>
        <v>48.275862068965516</v>
      </c>
      <c r="H10" s="173">
        <v>11</v>
      </c>
      <c r="I10" s="210">
        <f>H10/E10*100</f>
        <v>37.93103448275862</v>
      </c>
      <c r="J10" s="173">
        <v>0</v>
      </c>
      <c r="K10" s="173">
        <v>0</v>
      </c>
      <c r="L10" s="189" t="e">
        <f>K10/J10*100</f>
        <v>#DIV/0!</v>
      </c>
      <c r="M10" s="172">
        <v>0</v>
      </c>
      <c r="N10" s="190" t="e">
        <f>M10/J10*100</f>
        <v>#DIV/0!</v>
      </c>
      <c r="O10" s="175">
        <v>15</v>
      </c>
      <c r="P10" s="211">
        <f>O10/E10*100</f>
        <v>51.724137931034484</v>
      </c>
      <c r="Q10" s="173">
        <v>11</v>
      </c>
      <c r="R10" s="211">
        <f>Q10/E10*100</f>
        <v>37.93103448275862</v>
      </c>
      <c r="S10" s="172">
        <v>1</v>
      </c>
      <c r="T10" s="172"/>
      <c r="U10" s="176"/>
    </row>
    <row r="11" spans="1:20" s="192" customFormat="1" ht="12.75">
      <c r="A11" s="191"/>
      <c r="B11" s="191"/>
      <c r="C11" s="191"/>
      <c r="D11" s="191"/>
      <c r="E11" s="191"/>
      <c r="F11" s="191"/>
      <c r="G11" s="191" t="s">
        <v>684</v>
      </c>
      <c r="H11" s="191"/>
      <c r="I11" s="191" t="s">
        <v>684</v>
      </c>
      <c r="J11" s="191"/>
      <c r="K11" s="191"/>
      <c r="L11" s="191" t="s">
        <v>684</v>
      </c>
      <c r="M11" s="191"/>
      <c r="N11" s="191" t="s">
        <v>684</v>
      </c>
      <c r="O11" s="191"/>
      <c r="P11" s="191" t="s">
        <v>684</v>
      </c>
      <c r="Q11" s="191"/>
      <c r="R11" s="191" t="s">
        <v>684</v>
      </c>
      <c r="S11" s="191"/>
      <c r="T11" s="191"/>
    </row>
    <row r="12" spans="1:20" s="192" customFormat="1" ht="12.75">
      <c r="A12" s="191"/>
      <c r="B12" s="191"/>
      <c r="C12" s="191"/>
      <c r="D12" s="191"/>
      <c r="E12" s="191"/>
      <c r="F12" s="191"/>
      <c r="G12" s="191"/>
      <c r="H12" s="191"/>
      <c r="I12" s="191"/>
      <c r="J12" s="191"/>
      <c r="K12" s="191"/>
      <c r="L12" s="191"/>
      <c r="M12" s="191"/>
      <c r="N12" s="191"/>
      <c r="O12" s="191"/>
      <c r="P12" s="191"/>
      <c r="Q12" s="191"/>
      <c r="R12" s="191"/>
      <c r="S12" s="191"/>
      <c r="T12" s="191"/>
    </row>
    <row r="13" spans="1:26" s="1" customFormat="1" ht="14.25" customHeight="1">
      <c r="A13" s="231" t="s">
        <v>685</v>
      </c>
      <c r="B13" s="231"/>
      <c r="C13" s="224" t="s">
        <v>686</v>
      </c>
      <c r="D13" s="224"/>
      <c r="E13" s="224"/>
      <c r="F13" s="224"/>
      <c r="G13" s="224"/>
      <c r="H13" s="224"/>
      <c r="I13" s="224"/>
      <c r="J13" s="224"/>
      <c r="K13" s="224"/>
      <c r="L13" s="224"/>
      <c r="M13" s="224"/>
      <c r="N13" s="224"/>
      <c r="O13" s="224"/>
      <c r="P13" s="224"/>
      <c r="Q13" s="224"/>
      <c r="R13" s="8"/>
      <c r="S13" s="8"/>
      <c r="T13" s="8"/>
      <c r="U13" s="8"/>
      <c r="V13" s="8"/>
      <c r="W13" s="8"/>
      <c r="X13" s="8"/>
      <c r="Y13" s="8"/>
      <c r="Z13" s="8"/>
    </row>
    <row r="14" spans="1:26" s="1" customFormat="1" ht="16.5" customHeight="1">
      <c r="A14" s="20"/>
      <c r="B14" s="20"/>
      <c r="C14" s="224" t="s">
        <v>21</v>
      </c>
      <c r="D14" s="224"/>
      <c r="E14" s="224"/>
      <c r="F14" s="224"/>
      <c r="G14" s="224"/>
      <c r="H14" s="224"/>
      <c r="I14" s="224"/>
      <c r="J14" s="224"/>
      <c r="K14" s="224"/>
      <c r="L14" s="224"/>
      <c r="M14" s="224"/>
      <c r="N14" s="224"/>
      <c r="O14" s="224"/>
      <c r="P14" s="224"/>
      <c r="Q14" s="224"/>
      <c r="R14" s="8"/>
      <c r="S14" s="8"/>
      <c r="T14" s="8"/>
      <c r="U14" s="8"/>
      <c r="V14" s="8"/>
      <c r="W14" s="8"/>
      <c r="X14" s="8"/>
      <c r="Y14" s="8"/>
      <c r="Z14" s="8"/>
    </row>
    <row r="15" spans="1:20" ht="7.5" customHeight="1">
      <c r="A15" s="177"/>
      <c r="B15" s="177"/>
      <c r="C15" s="177"/>
      <c r="D15" s="177"/>
      <c r="E15" s="177"/>
      <c r="F15" s="177"/>
      <c r="G15" s="177"/>
      <c r="H15" s="177"/>
      <c r="I15" s="177"/>
      <c r="J15" s="177"/>
      <c r="K15" s="177"/>
      <c r="L15" s="177"/>
      <c r="M15" s="177"/>
      <c r="N15" s="177"/>
      <c r="O15" s="177"/>
      <c r="P15" s="177"/>
      <c r="Q15" s="177"/>
      <c r="R15" s="177"/>
      <c r="S15" s="177"/>
      <c r="T15" s="177"/>
    </row>
    <row r="16" spans="1:20" ht="12.75">
      <c r="A16" s="177"/>
      <c r="B16" s="293" t="s">
        <v>991</v>
      </c>
      <c r="C16" s="293"/>
      <c r="D16" s="293"/>
      <c r="E16" s="293"/>
      <c r="F16" s="293"/>
      <c r="G16" s="293"/>
      <c r="H16" s="293"/>
      <c r="I16" s="293"/>
      <c r="J16" s="293"/>
      <c r="K16" s="293"/>
      <c r="L16" s="293"/>
      <c r="M16" s="293"/>
      <c r="N16" s="293"/>
      <c r="O16" s="293"/>
      <c r="P16" s="293"/>
      <c r="Q16" s="293"/>
      <c r="R16" s="293"/>
      <c r="S16" s="293"/>
      <c r="T16" s="177"/>
    </row>
    <row r="17" spans="1:20" ht="12.75">
      <c r="A17" s="177"/>
      <c r="B17" s="177"/>
      <c r="C17" s="177"/>
      <c r="D17" s="177"/>
      <c r="E17" s="177"/>
      <c r="F17" s="177"/>
      <c r="G17" s="177"/>
      <c r="H17" s="177"/>
      <c r="I17" s="177"/>
      <c r="J17" s="177"/>
      <c r="K17" s="177"/>
      <c r="L17" s="177"/>
      <c r="M17" s="177"/>
      <c r="N17" s="177" t="s">
        <v>992</v>
      </c>
      <c r="O17" s="177"/>
      <c r="P17" s="177"/>
      <c r="Q17" s="177"/>
      <c r="R17" s="177"/>
      <c r="S17" s="177"/>
      <c r="T17" s="177"/>
    </row>
    <row r="18" spans="1:20" ht="12.75">
      <c r="A18" s="167"/>
      <c r="B18" s="178"/>
      <c r="C18" s="178"/>
      <c r="D18" s="178"/>
      <c r="E18" s="178"/>
      <c r="F18" s="178"/>
      <c r="G18" s="178"/>
      <c r="H18" s="178"/>
      <c r="I18" s="178"/>
      <c r="J18" s="178"/>
      <c r="K18" s="178"/>
      <c r="L18" s="178"/>
      <c r="M18" s="178"/>
      <c r="N18" s="178"/>
      <c r="O18" s="178"/>
      <c r="P18" s="178"/>
      <c r="Q18" s="178"/>
      <c r="R18" s="178"/>
      <c r="S18" s="178"/>
      <c r="T18" s="178"/>
    </row>
  </sheetData>
  <sheetProtection/>
  <mergeCells count="27">
    <mergeCell ref="B7:B8"/>
    <mergeCell ref="C7:C8"/>
    <mergeCell ref="D7:D8"/>
    <mergeCell ref="R6:U6"/>
    <mergeCell ref="A13:B13"/>
    <mergeCell ref="C13:Q13"/>
    <mergeCell ref="K7:K8"/>
    <mergeCell ref="L7:L8"/>
    <mergeCell ref="M7:M8"/>
    <mergeCell ref="E7:E8"/>
    <mergeCell ref="F7:F8"/>
    <mergeCell ref="T2:U2"/>
    <mergeCell ref="B16:S16"/>
    <mergeCell ref="N7:N8"/>
    <mergeCell ref="O7:O8"/>
    <mergeCell ref="P7:P8"/>
    <mergeCell ref="Q7:Q8"/>
    <mergeCell ref="R7:R8"/>
    <mergeCell ref="S7:U7"/>
    <mergeCell ref="H7:H8"/>
    <mergeCell ref="J7:J8"/>
    <mergeCell ref="A4:T4"/>
    <mergeCell ref="A5:T5"/>
    <mergeCell ref="A7:A8"/>
    <mergeCell ref="C14:Q14"/>
    <mergeCell ref="G7:G8"/>
    <mergeCell ref="I7:I8"/>
  </mergeCells>
  <printOptions/>
  <pageMargins left="0.4724409448818898" right="0.2755905511811024" top="0.3937007874015748" bottom="0.2362204724409449" header="0.31496062992125984" footer="0.1968503937007874"/>
  <pageSetup fitToHeight="1"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sheetPr>
    <tabColor rgb="FFFFFF00"/>
  </sheetPr>
  <dimension ref="A1:AE13"/>
  <sheetViews>
    <sheetView zoomScaleSheetLayoutView="100" zoomScalePageLayoutView="0" workbookViewId="0" topLeftCell="A1">
      <selection activeCell="E8" sqref="E8"/>
    </sheetView>
  </sheetViews>
  <sheetFormatPr defaultColWidth="9.140625" defaultRowHeight="15"/>
  <cols>
    <col min="1" max="1" width="4.7109375" style="1" customWidth="1"/>
    <col min="2" max="2" width="7.7109375" style="1" customWidth="1"/>
    <col min="3" max="3" width="8.8515625" style="1" customWidth="1"/>
    <col min="4" max="4" width="7.421875" style="1" customWidth="1"/>
    <col min="5" max="5" width="7.7109375" style="1" customWidth="1"/>
    <col min="6" max="6" width="8.00390625" style="1" customWidth="1"/>
    <col min="7" max="7" width="10.140625" style="1" customWidth="1"/>
    <col min="8" max="8" width="7.140625" style="1" customWidth="1"/>
    <col min="9" max="10" width="9.140625" style="1" customWidth="1"/>
    <col min="11" max="11" width="9.57421875" style="1" customWidth="1"/>
    <col min="12" max="12" width="8.28125" style="1" customWidth="1"/>
    <col min="13" max="13" width="9.140625" style="1" customWidth="1"/>
    <col min="14" max="14" width="7.57421875" style="1" customWidth="1"/>
    <col min="15" max="16" width="5.7109375" style="1" customWidth="1"/>
    <col min="17" max="16384" width="9.140625" style="1" customWidth="1"/>
  </cols>
  <sheetData>
    <row r="1" spans="1:16" ht="15.75">
      <c r="A1" s="274" t="s">
        <v>458</v>
      </c>
      <c r="B1" s="274"/>
      <c r="C1" s="274"/>
      <c r="D1" s="274"/>
      <c r="E1" s="274"/>
      <c r="F1" s="274"/>
      <c r="G1" s="274"/>
      <c r="H1" s="274"/>
      <c r="I1" s="274"/>
      <c r="J1" s="274"/>
      <c r="K1" s="274"/>
      <c r="L1" s="274"/>
      <c r="M1" s="274"/>
      <c r="N1" s="274"/>
      <c r="O1" s="274"/>
      <c r="P1" s="274"/>
    </row>
    <row r="2" spans="1:16" ht="51" customHeight="1">
      <c r="A2" s="251" t="s">
        <v>964</v>
      </c>
      <c r="B2" s="251"/>
      <c r="C2" s="251"/>
      <c r="D2" s="251"/>
      <c r="E2" s="251"/>
      <c r="F2" s="251"/>
      <c r="G2" s="251"/>
      <c r="H2" s="251"/>
      <c r="I2" s="251"/>
      <c r="J2" s="251"/>
      <c r="K2" s="251"/>
      <c r="L2" s="251"/>
      <c r="M2" s="251"/>
      <c r="N2" s="251"/>
      <c r="O2" s="251"/>
      <c r="P2" s="251"/>
    </row>
    <row r="3" spans="1:16" ht="16.5" customHeight="1">
      <c r="A3" s="28"/>
      <c r="B3" s="28"/>
      <c r="C3" s="28"/>
      <c r="D3" s="28"/>
      <c r="E3" s="28"/>
      <c r="F3" s="28"/>
      <c r="G3" s="28"/>
      <c r="H3" s="28"/>
      <c r="I3" s="28"/>
      <c r="J3" s="28"/>
      <c r="K3" s="28"/>
      <c r="L3" s="304" t="s">
        <v>6</v>
      </c>
      <c r="M3" s="304"/>
      <c r="N3" s="304"/>
      <c r="O3" s="304"/>
      <c r="P3" s="304"/>
    </row>
    <row r="4" spans="1:16" ht="16.5" customHeight="1">
      <c r="A4" s="256" t="s">
        <v>676</v>
      </c>
      <c r="B4" s="256" t="s">
        <v>698</v>
      </c>
      <c r="C4" s="257" t="s">
        <v>459</v>
      </c>
      <c r="D4" s="256" t="s">
        <v>460</v>
      </c>
      <c r="E4" s="256"/>
      <c r="F4" s="256"/>
      <c r="G4" s="256"/>
      <c r="H4" s="302" t="s">
        <v>759</v>
      </c>
      <c r="I4" s="305"/>
      <c r="J4" s="305"/>
      <c r="K4" s="303"/>
      <c r="L4" s="253" t="s">
        <v>461</v>
      </c>
      <c r="M4" s="253" t="s">
        <v>462</v>
      </c>
      <c r="N4" s="302" t="s">
        <v>463</v>
      </c>
      <c r="O4" s="303"/>
      <c r="P4" s="253" t="s">
        <v>464</v>
      </c>
    </row>
    <row r="5" spans="1:16" ht="69" customHeight="1">
      <c r="A5" s="256"/>
      <c r="B5" s="256"/>
      <c r="C5" s="257"/>
      <c r="D5" s="256"/>
      <c r="E5" s="256"/>
      <c r="F5" s="256"/>
      <c r="G5" s="256"/>
      <c r="H5" s="256" t="s">
        <v>0</v>
      </c>
      <c r="I5" s="256"/>
      <c r="J5" s="256"/>
      <c r="K5" s="256"/>
      <c r="L5" s="254"/>
      <c r="M5" s="254"/>
      <c r="N5" s="253" t="s">
        <v>466</v>
      </c>
      <c r="O5" s="253" t="s">
        <v>755</v>
      </c>
      <c r="P5" s="254"/>
    </row>
    <row r="6" spans="1:16" ht="35.25" customHeight="1">
      <c r="A6" s="256"/>
      <c r="B6" s="256"/>
      <c r="C6" s="257"/>
      <c r="D6" s="256" t="s">
        <v>677</v>
      </c>
      <c r="E6" s="256" t="s">
        <v>467</v>
      </c>
      <c r="F6" s="256"/>
      <c r="G6" s="256" t="s">
        <v>468</v>
      </c>
      <c r="H6" s="256" t="s">
        <v>677</v>
      </c>
      <c r="I6" s="256" t="s">
        <v>467</v>
      </c>
      <c r="J6" s="256"/>
      <c r="K6" s="256" t="s">
        <v>468</v>
      </c>
      <c r="L6" s="254"/>
      <c r="M6" s="254"/>
      <c r="N6" s="254"/>
      <c r="O6" s="254"/>
      <c r="P6" s="254"/>
    </row>
    <row r="7" spans="1:16" ht="30.75" customHeight="1">
      <c r="A7" s="256"/>
      <c r="B7" s="256"/>
      <c r="C7" s="257"/>
      <c r="D7" s="256"/>
      <c r="E7" s="42" t="s">
        <v>469</v>
      </c>
      <c r="F7" s="42" t="s">
        <v>470</v>
      </c>
      <c r="G7" s="256"/>
      <c r="H7" s="256"/>
      <c r="I7" s="42" t="s">
        <v>469</v>
      </c>
      <c r="J7" s="42" t="s">
        <v>470</v>
      </c>
      <c r="K7" s="256"/>
      <c r="L7" s="255"/>
      <c r="M7" s="255"/>
      <c r="N7" s="255"/>
      <c r="O7" s="255"/>
      <c r="P7" s="255"/>
    </row>
    <row r="8" spans="1:16" ht="15.75">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16" ht="15.75">
      <c r="A9" s="15">
        <f>1!A8</f>
        <v>50</v>
      </c>
      <c r="B9" s="15" t="str">
        <f>1!B8</f>
        <v>ТАТУ</v>
      </c>
      <c r="C9" s="97">
        <v>308</v>
      </c>
      <c r="D9" s="98">
        <f>E9+F9+G9</f>
        <v>1540</v>
      </c>
      <c r="E9" s="30">
        <v>229</v>
      </c>
      <c r="F9" s="30">
        <v>345</v>
      </c>
      <c r="G9" s="30">
        <v>966</v>
      </c>
      <c r="H9" s="98">
        <f>I9+J9+K9</f>
        <v>1462</v>
      </c>
      <c r="I9" s="30">
        <v>173</v>
      </c>
      <c r="J9" s="30">
        <v>350</v>
      </c>
      <c r="K9" s="30">
        <v>939</v>
      </c>
      <c r="L9" s="98">
        <f>H9/D9*100</f>
        <v>94.93506493506494</v>
      </c>
      <c r="M9" s="30">
        <v>3367</v>
      </c>
      <c r="N9" s="30">
        <v>3367</v>
      </c>
      <c r="O9" s="98">
        <f>N9/M9*100</f>
        <v>100</v>
      </c>
      <c r="P9" s="32">
        <f>1!J8</f>
        <v>5733</v>
      </c>
    </row>
    <row r="10" spans="1:16" s="7" customFormat="1" ht="15.75">
      <c r="A10" s="7" t="s">
        <v>684</v>
      </c>
      <c r="B10" s="7" t="s">
        <v>684</v>
      </c>
      <c r="D10" s="7" t="s">
        <v>684</v>
      </c>
      <c r="E10" s="35"/>
      <c r="F10" s="35"/>
      <c r="G10" s="35"/>
      <c r="H10" s="209" t="s">
        <v>684</v>
      </c>
      <c r="L10" s="7" t="s">
        <v>684</v>
      </c>
      <c r="O10" s="7" t="s">
        <v>684</v>
      </c>
      <c r="P10" s="7" t="s">
        <v>684</v>
      </c>
    </row>
    <row r="11" spans="1:31" ht="30.75" customHeight="1">
      <c r="A11" s="236" t="s">
        <v>685</v>
      </c>
      <c r="B11" s="236"/>
      <c r="C11" s="224" t="s">
        <v>471</v>
      </c>
      <c r="D11" s="224"/>
      <c r="E11" s="224"/>
      <c r="F11" s="224"/>
      <c r="G11" s="224"/>
      <c r="H11" s="224"/>
      <c r="I11" s="224"/>
      <c r="J11" s="224"/>
      <c r="K11" s="224"/>
      <c r="L11" s="224"/>
      <c r="M11" s="224"/>
      <c r="N11" s="224"/>
      <c r="O11" s="224"/>
      <c r="P11" s="224"/>
      <c r="Q11" s="50"/>
      <c r="R11" s="50"/>
      <c r="S11" s="50"/>
      <c r="T11" s="50"/>
      <c r="U11" s="50"/>
      <c r="V11" s="50"/>
      <c r="W11" s="50"/>
      <c r="X11" s="8"/>
      <c r="Y11" s="8"/>
      <c r="Z11" s="8"/>
      <c r="AA11" s="8"/>
      <c r="AB11" s="8"/>
      <c r="AC11" s="8"/>
      <c r="AD11" s="8"/>
      <c r="AE11" s="8"/>
    </row>
    <row r="12" spans="1:31" ht="18" customHeight="1">
      <c r="A12" s="57" t="s">
        <v>684</v>
      </c>
      <c r="B12" s="57"/>
      <c r="C12" s="224" t="s">
        <v>472</v>
      </c>
      <c r="D12" s="224"/>
      <c r="E12" s="224"/>
      <c r="F12" s="224"/>
      <c r="G12" s="224"/>
      <c r="H12" s="224"/>
      <c r="I12" s="224"/>
      <c r="J12" s="224"/>
      <c r="K12" s="224"/>
      <c r="L12" s="224"/>
      <c r="M12" s="224"/>
      <c r="N12" s="224"/>
      <c r="O12" s="224"/>
      <c r="P12" s="224"/>
      <c r="Q12" s="50"/>
      <c r="R12" s="50"/>
      <c r="S12" s="50"/>
      <c r="T12" s="50"/>
      <c r="U12" s="50"/>
      <c r="V12" s="50"/>
      <c r="W12" s="50"/>
      <c r="X12" s="8"/>
      <c r="Y12" s="8"/>
      <c r="Z12" s="8"/>
      <c r="AA12" s="8"/>
      <c r="AB12" s="8"/>
      <c r="AC12" s="8"/>
      <c r="AD12" s="8"/>
      <c r="AE12" s="8"/>
    </row>
    <row r="13" spans="1:26" ht="15.7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row>
  </sheetData>
  <sheetProtection/>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rintOptions/>
  <pageMargins left="0.64" right="0.46" top="0.7480314960629921" bottom="0.7480314960629921" header="0.31496062992125984" footer="0.31496062992125984"/>
  <pageSetup horizontalDpi="600" verticalDpi="600" orientation="landscape" paperSize="9" scale="105" r:id="rId1"/>
</worksheet>
</file>

<file path=xl/worksheets/sheet28.xml><?xml version="1.0" encoding="utf-8"?>
<worksheet xmlns="http://schemas.openxmlformats.org/spreadsheetml/2006/main" xmlns:r="http://schemas.openxmlformats.org/officeDocument/2006/relationships">
  <sheetPr>
    <tabColor rgb="FFFFFF00"/>
  </sheetPr>
  <dimension ref="A1:AE13"/>
  <sheetViews>
    <sheetView view="pageBreakPreview" zoomScaleSheetLayoutView="100" zoomScalePageLayoutView="0" workbookViewId="0" topLeftCell="A1">
      <selection activeCell="P24" sqref="P24"/>
    </sheetView>
  </sheetViews>
  <sheetFormatPr defaultColWidth="9.140625" defaultRowHeight="15"/>
  <cols>
    <col min="1" max="1" width="4.7109375" style="1" customWidth="1"/>
    <col min="2" max="2" width="7.7109375" style="1" customWidth="1"/>
    <col min="3" max="3" width="8.00390625" style="1" customWidth="1"/>
    <col min="4" max="6" width="9.140625" style="1" customWidth="1"/>
    <col min="7" max="7" width="10.140625" style="1" customWidth="1"/>
    <col min="8" max="10" width="9.140625" style="1" customWidth="1"/>
    <col min="11" max="11" width="9.57421875" style="1" customWidth="1"/>
    <col min="12" max="12" width="7.28125" style="1" customWidth="1"/>
    <col min="13" max="17" width="5.28125" style="1" customWidth="1"/>
    <col min="18" max="16384" width="9.140625" style="1" customWidth="1"/>
  </cols>
  <sheetData>
    <row r="1" spans="1:16" ht="15.75">
      <c r="A1" s="274" t="s">
        <v>473</v>
      </c>
      <c r="B1" s="274"/>
      <c r="C1" s="274"/>
      <c r="D1" s="274"/>
      <c r="E1" s="274"/>
      <c r="F1" s="274"/>
      <c r="G1" s="274"/>
      <c r="H1" s="274"/>
      <c r="I1" s="274"/>
      <c r="J1" s="274"/>
      <c r="K1" s="274"/>
      <c r="L1" s="274"/>
      <c r="M1" s="274"/>
      <c r="N1" s="274"/>
      <c r="O1" s="274"/>
      <c r="P1" s="274"/>
    </row>
    <row r="2" spans="1:16" ht="51" customHeight="1">
      <c r="A2" s="251" t="s">
        <v>965</v>
      </c>
      <c r="B2" s="251"/>
      <c r="C2" s="251"/>
      <c r="D2" s="251"/>
      <c r="E2" s="251"/>
      <c r="F2" s="251"/>
      <c r="G2" s="251"/>
      <c r="H2" s="251"/>
      <c r="I2" s="251"/>
      <c r="J2" s="251"/>
      <c r="K2" s="251"/>
      <c r="L2" s="251"/>
      <c r="M2" s="251"/>
      <c r="N2" s="251"/>
      <c r="O2" s="251"/>
      <c r="P2" s="251"/>
    </row>
    <row r="3" spans="1:16" ht="16.5" customHeight="1">
      <c r="A3" s="28"/>
      <c r="B3" s="28"/>
      <c r="C3" s="28"/>
      <c r="D3" s="28"/>
      <c r="E3" s="28"/>
      <c r="F3" s="28"/>
      <c r="G3" s="28"/>
      <c r="H3" s="28"/>
      <c r="I3" s="28"/>
      <c r="J3" s="28"/>
      <c r="K3" s="28"/>
      <c r="L3" s="304" t="s">
        <v>6</v>
      </c>
      <c r="M3" s="304"/>
      <c r="N3" s="304"/>
      <c r="O3" s="304"/>
      <c r="P3" s="304"/>
    </row>
    <row r="4" spans="1:16" ht="16.5" customHeight="1">
      <c r="A4" s="256" t="s">
        <v>676</v>
      </c>
      <c r="B4" s="256" t="s">
        <v>698</v>
      </c>
      <c r="C4" s="257" t="s">
        <v>459</v>
      </c>
      <c r="D4" s="256" t="s">
        <v>460</v>
      </c>
      <c r="E4" s="256"/>
      <c r="F4" s="256"/>
      <c r="G4" s="256"/>
      <c r="H4" s="302" t="s">
        <v>759</v>
      </c>
      <c r="I4" s="305"/>
      <c r="J4" s="305"/>
      <c r="K4" s="303"/>
      <c r="L4" s="253" t="s">
        <v>461</v>
      </c>
      <c r="M4" s="253" t="s">
        <v>462</v>
      </c>
      <c r="N4" s="302" t="s">
        <v>463</v>
      </c>
      <c r="O4" s="303"/>
      <c r="P4" s="253" t="s">
        <v>464</v>
      </c>
    </row>
    <row r="5" spans="1:16" ht="64.5" customHeight="1">
      <c r="A5" s="256"/>
      <c r="B5" s="256"/>
      <c r="C5" s="257"/>
      <c r="D5" s="256"/>
      <c r="E5" s="256"/>
      <c r="F5" s="256"/>
      <c r="G5" s="256"/>
      <c r="H5" s="258" t="s">
        <v>465</v>
      </c>
      <c r="I5" s="258"/>
      <c r="J5" s="258"/>
      <c r="K5" s="258"/>
      <c r="L5" s="254"/>
      <c r="M5" s="254"/>
      <c r="N5" s="253" t="s">
        <v>466</v>
      </c>
      <c r="O5" s="253" t="s">
        <v>755</v>
      </c>
      <c r="P5" s="254"/>
    </row>
    <row r="6" spans="1:16" ht="35.25" customHeight="1">
      <c r="A6" s="256"/>
      <c r="B6" s="256"/>
      <c r="C6" s="257"/>
      <c r="D6" s="256" t="s">
        <v>677</v>
      </c>
      <c r="E6" s="256" t="s">
        <v>467</v>
      </c>
      <c r="F6" s="256"/>
      <c r="G6" s="256" t="s">
        <v>468</v>
      </c>
      <c r="H6" s="256" t="s">
        <v>677</v>
      </c>
      <c r="I6" s="256" t="s">
        <v>467</v>
      </c>
      <c r="J6" s="256"/>
      <c r="K6" s="256" t="s">
        <v>468</v>
      </c>
      <c r="L6" s="254"/>
      <c r="M6" s="254"/>
      <c r="N6" s="254"/>
      <c r="O6" s="254"/>
      <c r="P6" s="254"/>
    </row>
    <row r="7" spans="1:16" ht="43.5" customHeight="1">
      <c r="A7" s="256"/>
      <c r="B7" s="256"/>
      <c r="C7" s="257"/>
      <c r="D7" s="256"/>
      <c r="E7" s="42" t="s">
        <v>469</v>
      </c>
      <c r="F7" s="42" t="s">
        <v>470</v>
      </c>
      <c r="G7" s="256"/>
      <c r="H7" s="256"/>
      <c r="I7" s="42" t="s">
        <v>469</v>
      </c>
      <c r="J7" s="42" t="s">
        <v>470</v>
      </c>
      <c r="K7" s="256"/>
      <c r="L7" s="255"/>
      <c r="M7" s="255"/>
      <c r="N7" s="255"/>
      <c r="O7" s="255"/>
      <c r="P7" s="255"/>
    </row>
    <row r="8" spans="1:16" ht="15.75">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16" ht="15.75">
      <c r="A9" s="15">
        <f>1!A8</f>
        <v>50</v>
      </c>
      <c r="B9" s="15" t="str">
        <f>1!B8</f>
        <v>ТАТУ</v>
      </c>
      <c r="C9" s="97">
        <v>94</v>
      </c>
      <c r="D9" s="98">
        <f>E9+F9+G9</f>
        <v>338</v>
      </c>
      <c r="E9" s="208">
        <v>34</v>
      </c>
      <c r="F9" s="208">
        <v>59</v>
      </c>
      <c r="G9" s="208">
        <v>245</v>
      </c>
      <c r="H9" s="98">
        <f>I9+J9+K9</f>
        <v>312</v>
      </c>
      <c r="I9" s="30">
        <v>26</v>
      </c>
      <c r="J9" s="208">
        <v>52</v>
      </c>
      <c r="K9" s="30">
        <v>234</v>
      </c>
      <c r="L9" s="98">
        <f>H9/D9*100</f>
        <v>92.3076923076923</v>
      </c>
      <c r="M9" s="30">
        <v>619</v>
      </c>
      <c r="N9" s="30">
        <v>619</v>
      </c>
      <c r="O9" s="98">
        <f>N9/M9*100</f>
        <v>100</v>
      </c>
      <c r="P9" s="32">
        <f>1!J8</f>
        <v>5733</v>
      </c>
    </row>
    <row r="10" spans="1:16" s="7" customFormat="1" ht="15.75">
      <c r="A10" s="7" t="s">
        <v>684</v>
      </c>
      <c r="B10" s="7" t="s">
        <v>684</v>
      </c>
      <c r="D10" s="7" t="s">
        <v>684</v>
      </c>
      <c r="H10" s="7" t="s">
        <v>684</v>
      </c>
      <c r="L10" s="7" t="s">
        <v>684</v>
      </c>
      <c r="O10" s="7" t="s">
        <v>684</v>
      </c>
      <c r="P10" s="7" t="s">
        <v>684</v>
      </c>
    </row>
    <row r="11" spans="1:31" ht="31.5" customHeight="1">
      <c r="A11" s="236" t="s">
        <v>685</v>
      </c>
      <c r="B11" s="236"/>
      <c r="C11" s="224" t="s">
        <v>471</v>
      </c>
      <c r="D11" s="224"/>
      <c r="E11" s="224"/>
      <c r="F11" s="224"/>
      <c r="G11" s="224"/>
      <c r="H11" s="224"/>
      <c r="I11" s="224"/>
      <c r="J11" s="224"/>
      <c r="K11" s="224"/>
      <c r="L11" s="224"/>
      <c r="M11" s="224"/>
      <c r="N11" s="224"/>
      <c r="O11" s="224"/>
      <c r="P11" s="224"/>
      <c r="Q11" s="50"/>
      <c r="R11" s="50"/>
      <c r="S11" s="50"/>
      <c r="T11" s="50"/>
      <c r="U11" s="50"/>
      <c r="V11" s="50"/>
      <c r="W11" s="50"/>
      <c r="X11" s="8"/>
      <c r="Y11" s="8"/>
      <c r="Z11" s="8"/>
      <c r="AA11" s="8"/>
      <c r="AB11" s="8"/>
      <c r="AC11" s="8"/>
      <c r="AD11" s="8"/>
      <c r="AE11" s="8"/>
    </row>
    <row r="12" spans="1:31" ht="18" customHeight="1">
      <c r="A12" s="57" t="s">
        <v>684</v>
      </c>
      <c r="B12" s="57"/>
      <c r="C12" s="224" t="s">
        <v>472</v>
      </c>
      <c r="D12" s="224"/>
      <c r="E12" s="224"/>
      <c r="F12" s="224"/>
      <c r="G12" s="224"/>
      <c r="H12" s="224"/>
      <c r="I12" s="224"/>
      <c r="J12" s="224"/>
      <c r="K12" s="224"/>
      <c r="L12" s="224"/>
      <c r="M12" s="224"/>
      <c r="N12" s="224"/>
      <c r="O12" s="224"/>
      <c r="P12" s="224"/>
      <c r="Q12" s="50"/>
      <c r="R12" s="50"/>
      <c r="S12" s="50"/>
      <c r="T12" s="50"/>
      <c r="U12" s="50"/>
      <c r="V12" s="50"/>
      <c r="W12" s="50"/>
      <c r="X12" s="8"/>
      <c r="Y12" s="8"/>
      <c r="Z12" s="8"/>
      <c r="AA12" s="8"/>
      <c r="AB12" s="8"/>
      <c r="AC12" s="8"/>
      <c r="AD12" s="8"/>
      <c r="AE12" s="8"/>
    </row>
    <row r="13" spans="1:26" ht="15.7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sheetData>
  <sheetProtection/>
  <mergeCells count="24">
    <mergeCell ref="A1:P1"/>
    <mergeCell ref="A2:P2"/>
    <mergeCell ref="L3:P3"/>
    <mergeCell ref="A4:A7"/>
    <mergeCell ref="B4:B7"/>
    <mergeCell ref="D4:G5"/>
    <mergeCell ref="H4:K4"/>
    <mergeCell ref="L4:L7"/>
    <mergeCell ref="A11:B11"/>
    <mergeCell ref="C11:P11"/>
    <mergeCell ref="D6:D7"/>
    <mergeCell ref="E6:F6"/>
    <mergeCell ref="G6:G7"/>
    <mergeCell ref="H6:H7"/>
    <mergeCell ref="I6:J6"/>
    <mergeCell ref="C12:P12"/>
    <mergeCell ref="N4:O4"/>
    <mergeCell ref="P4:P7"/>
    <mergeCell ref="H5:K5"/>
    <mergeCell ref="N5:N7"/>
    <mergeCell ref="O5:O7"/>
    <mergeCell ref="M4:M7"/>
    <mergeCell ref="K6:K7"/>
    <mergeCell ref="C4:C7"/>
  </mergeCells>
  <printOptions/>
  <pageMargins left="0.64" right="0.46" top="0.7480314960629921" bottom="0.7480314960629921" header="0.31496062992125984" footer="0.31496062992125984"/>
  <pageSetup horizontalDpi="600" verticalDpi="600" orientation="landscape" paperSize="9" scale="105" r:id="rId1"/>
</worksheet>
</file>

<file path=xl/worksheets/sheet29.xml><?xml version="1.0" encoding="utf-8"?>
<worksheet xmlns="http://schemas.openxmlformats.org/spreadsheetml/2006/main" xmlns:r="http://schemas.openxmlformats.org/officeDocument/2006/relationships">
  <sheetPr>
    <tabColor rgb="FFFFFF00"/>
  </sheetPr>
  <dimension ref="A1:AB12"/>
  <sheetViews>
    <sheetView view="pageBreakPreview" zoomScaleSheetLayoutView="100" zoomScalePageLayoutView="0" workbookViewId="0" topLeftCell="A4">
      <selection activeCell="G9" sqref="G9"/>
    </sheetView>
  </sheetViews>
  <sheetFormatPr defaultColWidth="9.140625" defaultRowHeight="15"/>
  <cols>
    <col min="1" max="1" width="3.57421875" style="1" customWidth="1"/>
    <col min="2" max="2" width="6.7109375" style="1" customWidth="1"/>
    <col min="3" max="3" width="3.421875" style="1" customWidth="1"/>
    <col min="4" max="5" width="4.421875" style="1" customWidth="1"/>
    <col min="6" max="6" width="5.421875" style="1" customWidth="1"/>
    <col min="7" max="7" width="10.421875" style="1" customWidth="1"/>
    <col min="8" max="8" width="8.8515625" style="1" customWidth="1"/>
    <col min="9" max="9" width="10.140625" style="1" customWidth="1"/>
    <col min="10" max="10" width="3.8515625" style="1" customWidth="1"/>
    <col min="11" max="11" width="3.421875" style="1" customWidth="1"/>
    <col min="12" max="12" width="9.140625" style="1" customWidth="1"/>
    <col min="13" max="13" width="5.421875" style="1" customWidth="1"/>
    <col min="14" max="14" width="14.421875" style="1" customWidth="1"/>
    <col min="15" max="15" width="3.57421875" style="1" customWidth="1"/>
    <col min="16" max="16" width="3.421875" style="1" customWidth="1"/>
    <col min="17" max="17" width="3.57421875" style="1" customWidth="1"/>
    <col min="18" max="18" width="3.28125" style="1" customWidth="1"/>
    <col min="19" max="19" width="5.7109375" style="1" customWidth="1"/>
    <col min="20" max="20" width="6.00390625" style="1" customWidth="1"/>
    <col min="21" max="16384" width="9.140625" style="1" customWidth="1"/>
  </cols>
  <sheetData>
    <row r="1" spans="1:20" ht="15" customHeight="1">
      <c r="A1" s="306"/>
      <c r="B1" s="306"/>
      <c r="C1" s="99"/>
      <c r="D1" s="99"/>
      <c r="E1" s="99"/>
      <c r="F1" s="99"/>
      <c r="G1" s="99"/>
      <c r="H1" s="99"/>
      <c r="I1" s="99"/>
      <c r="J1" s="99"/>
      <c r="K1" s="99"/>
      <c r="L1" s="99"/>
      <c r="M1" s="99"/>
      <c r="N1" s="99"/>
      <c r="O1" s="216" t="s">
        <v>474</v>
      </c>
      <c r="P1" s="216"/>
      <c r="Q1" s="216"/>
      <c r="R1" s="216"/>
      <c r="S1" s="216"/>
      <c r="T1" s="216"/>
    </row>
    <row r="2" spans="1:20" ht="33.75" customHeight="1">
      <c r="A2" s="214" t="s">
        <v>966</v>
      </c>
      <c r="B2" s="214"/>
      <c r="C2" s="214"/>
      <c r="D2" s="214"/>
      <c r="E2" s="214"/>
      <c r="F2" s="214"/>
      <c r="G2" s="214"/>
      <c r="H2" s="214"/>
      <c r="I2" s="214"/>
      <c r="J2" s="214"/>
      <c r="K2" s="214"/>
      <c r="L2" s="214"/>
      <c r="M2" s="214"/>
      <c r="N2" s="214"/>
      <c r="O2" s="214"/>
      <c r="P2" s="214"/>
      <c r="Q2" s="214"/>
      <c r="R2" s="214"/>
      <c r="S2" s="214"/>
      <c r="T2" s="214"/>
    </row>
    <row r="3" spans="1:20" ht="16.5" customHeight="1">
      <c r="A3" s="234" t="s">
        <v>675</v>
      </c>
      <c r="B3" s="234"/>
      <c r="C3" s="234"/>
      <c r="D3" s="234"/>
      <c r="E3" s="234"/>
      <c r="F3" s="234"/>
      <c r="G3" s="234"/>
      <c r="H3" s="234"/>
      <c r="I3" s="234"/>
      <c r="J3" s="234"/>
      <c r="K3" s="234"/>
      <c r="L3" s="234"/>
      <c r="M3" s="234"/>
      <c r="N3" s="234"/>
      <c r="O3" s="234"/>
      <c r="P3" s="234"/>
      <c r="Q3" s="234"/>
      <c r="R3" s="234"/>
      <c r="S3" s="234"/>
      <c r="T3" s="234"/>
    </row>
    <row r="4" spans="1:20" ht="16.5" customHeight="1">
      <c r="A4" s="14"/>
      <c r="B4" s="14"/>
      <c r="C4" s="14"/>
      <c r="D4" s="14"/>
      <c r="E4" s="14"/>
      <c r="F4" s="14"/>
      <c r="G4" s="14"/>
      <c r="H4" s="14"/>
      <c r="I4" s="14"/>
      <c r="J4" s="14"/>
      <c r="K4" s="14"/>
      <c r="L4" s="14"/>
      <c r="M4" s="14"/>
      <c r="N4" s="307" t="s">
        <v>6</v>
      </c>
      <c r="O4" s="307"/>
      <c r="P4" s="307"/>
      <c r="Q4" s="307"/>
      <c r="R4" s="307"/>
      <c r="S4" s="307"/>
      <c r="T4" s="307"/>
    </row>
    <row r="5" spans="1:20" ht="18" customHeight="1">
      <c r="A5" s="241" t="s">
        <v>676</v>
      </c>
      <c r="B5" s="241" t="s">
        <v>698</v>
      </c>
      <c r="C5" s="271" t="s">
        <v>475</v>
      </c>
      <c r="D5" s="271" t="s">
        <v>476</v>
      </c>
      <c r="E5" s="271" t="s">
        <v>477</v>
      </c>
      <c r="F5" s="271" t="s">
        <v>478</v>
      </c>
      <c r="G5" s="271" t="s">
        <v>479</v>
      </c>
      <c r="H5" s="218" t="s">
        <v>759</v>
      </c>
      <c r="I5" s="218"/>
      <c r="J5" s="218"/>
      <c r="K5" s="218"/>
      <c r="L5" s="218"/>
      <c r="M5" s="218"/>
      <c r="N5" s="271" t="s">
        <v>480</v>
      </c>
      <c r="O5" s="241" t="s">
        <v>759</v>
      </c>
      <c r="P5" s="241"/>
      <c r="Q5" s="241"/>
      <c r="R5" s="241"/>
      <c r="S5" s="241"/>
      <c r="T5" s="241"/>
    </row>
    <row r="6" spans="1:20" ht="252" customHeight="1">
      <c r="A6" s="241"/>
      <c r="B6" s="241"/>
      <c r="C6" s="271"/>
      <c r="D6" s="271"/>
      <c r="E6" s="271"/>
      <c r="F6" s="271"/>
      <c r="G6" s="271"/>
      <c r="H6" s="46" t="s">
        <v>481</v>
      </c>
      <c r="I6" s="46" t="s">
        <v>482</v>
      </c>
      <c r="J6" s="46" t="s">
        <v>483</v>
      </c>
      <c r="K6" s="46" t="s">
        <v>484</v>
      </c>
      <c r="L6" s="46" t="s">
        <v>485</v>
      </c>
      <c r="M6" s="46" t="s">
        <v>486</v>
      </c>
      <c r="N6" s="271"/>
      <c r="O6" s="46" t="s">
        <v>487</v>
      </c>
      <c r="P6" s="46" t="s">
        <v>482</v>
      </c>
      <c r="Q6" s="46" t="s">
        <v>483</v>
      </c>
      <c r="R6" s="46" t="s">
        <v>484</v>
      </c>
      <c r="S6" s="46" t="s">
        <v>488</v>
      </c>
      <c r="T6" s="46" t="s">
        <v>486</v>
      </c>
    </row>
    <row r="7" spans="1:20" ht="14.25" customHeight="1">
      <c r="A7" s="23">
        <v>1</v>
      </c>
      <c r="B7" s="23">
        <v>2</v>
      </c>
      <c r="C7" s="23">
        <v>3</v>
      </c>
      <c r="D7" s="23">
        <v>4</v>
      </c>
      <c r="E7" s="23">
        <v>5</v>
      </c>
      <c r="F7" s="23">
        <v>6</v>
      </c>
      <c r="G7" s="3">
        <v>7</v>
      </c>
      <c r="H7" s="3">
        <v>8</v>
      </c>
      <c r="I7" s="3">
        <v>9</v>
      </c>
      <c r="J7" s="3">
        <v>10</v>
      </c>
      <c r="K7" s="3">
        <v>11</v>
      </c>
      <c r="L7" s="3">
        <v>12</v>
      </c>
      <c r="M7" s="3">
        <v>13</v>
      </c>
      <c r="N7" s="3">
        <v>14</v>
      </c>
      <c r="O7" s="3">
        <v>15</v>
      </c>
      <c r="P7" s="3">
        <v>16</v>
      </c>
      <c r="Q7" s="3">
        <v>17</v>
      </c>
      <c r="R7" s="3">
        <v>18</v>
      </c>
      <c r="S7" s="3">
        <v>19</v>
      </c>
      <c r="T7" s="3">
        <v>20</v>
      </c>
    </row>
    <row r="8" spans="1:20" ht="15.75">
      <c r="A8" s="47">
        <f>1!A8</f>
        <v>50</v>
      </c>
      <c r="B8" s="47" t="str">
        <f>1!B8</f>
        <v>ТАТУ</v>
      </c>
      <c r="C8" s="23">
        <v>13</v>
      </c>
      <c r="D8" s="23">
        <v>925</v>
      </c>
      <c r="E8" s="23">
        <v>112</v>
      </c>
      <c r="F8" s="23">
        <v>1104</v>
      </c>
      <c r="G8" s="18">
        <f>SUM(H8:M8)</f>
        <v>55271096</v>
      </c>
      <c r="H8" s="3">
        <v>8995200</v>
      </c>
      <c r="I8" s="3">
        <v>37571961</v>
      </c>
      <c r="J8" s="3">
        <v>0</v>
      </c>
      <c r="K8" s="3">
        <v>0</v>
      </c>
      <c r="L8" s="3">
        <v>8703935</v>
      </c>
      <c r="M8" s="3">
        <v>0</v>
      </c>
      <c r="N8" s="18">
        <f>SUM(O8:T8)</f>
        <v>0</v>
      </c>
      <c r="O8" s="23">
        <v>0</v>
      </c>
      <c r="P8" s="23">
        <v>0</v>
      </c>
      <c r="Q8" s="23">
        <v>0</v>
      </c>
      <c r="R8" s="23">
        <v>0</v>
      </c>
      <c r="S8" s="23">
        <v>0</v>
      </c>
      <c r="T8" s="23">
        <v>0</v>
      </c>
    </row>
    <row r="9" spans="1:14" s="20" customFormat="1" ht="10.5" customHeight="1">
      <c r="A9" s="20" t="s">
        <v>684</v>
      </c>
      <c r="B9" s="20" t="s">
        <v>684</v>
      </c>
      <c r="G9" s="20" t="s">
        <v>684</v>
      </c>
      <c r="N9" s="20" t="s">
        <v>684</v>
      </c>
    </row>
    <row r="10" spans="1:28" ht="16.5" customHeight="1">
      <c r="A10" s="236" t="s">
        <v>685</v>
      </c>
      <c r="B10" s="236"/>
      <c r="C10" s="224" t="s">
        <v>686</v>
      </c>
      <c r="D10" s="224"/>
      <c r="E10" s="224"/>
      <c r="F10" s="224"/>
      <c r="G10" s="224"/>
      <c r="H10" s="224"/>
      <c r="I10" s="224"/>
      <c r="J10" s="224"/>
      <c r="K10" s="224"/>
      <c r="L10" s="224"/>
      <c r="M10" s="224"/>
      <c r="N10" s="224"/>
      <c r="O10" s="224"/>
      <c r="P10" s="224"/>
      <c r="Q10" s="224"/>
      <c r="R10" s="224"/>
      <c r="S10" s="224"/>
      <c r="T10" s="224"/>
      <c r="U10" s="8"/>
      <c r="V10" s="8"/>
      <c r="W10" s="8"/>
      <c r="X10" s="8"/>
      <c r="Y10" s="8"/>
      <c r="Z10" s="8"/>
      <c r="AA10" s="8"/>
      <c r="AB10" s="8"/>
    </row>
    <row r="11" spans="1:28" ht="19.5" customHeight="1">
      <c r="A11" s="57"/>
      <c r="B11" s="57"/>
      <c r="C11" s="224" t="s">
        <v>489</v>
      </c>
      <c r="D11" s="224"/>
      <c r="E11" s="224"/>
      <c r="F11" s="224"/>
      <c r="G11" s="224"/>
      <c r="H11" s="224"/>
      <c r="I11" s="224"/>
      <c r="J11" s="224"/>
      <c r="K11" s="224"/>
      <c r="L11" s="224"/>
      <c r="M11" s="224"/>
      <c r="N11" s="224"/>
      <c r="O11" s="224"/>
      <c r="P11" s="224"/>
      <c r="Q11" s="224"/>
      <c r="R11" s="224"/>
      <c r="S11" s="224"/>
      <c r="T11" s="50"/>
      <c r="U11" s="8"/>
      <c r="V11" s="8"/>
      <c r="W11" s="8"/>
      <c r="X11" s="8"/>
      <c r="Y11" s="8"/>
      <c r="Z11" s="8"/>
      <c r="AA11" s="8"/>
      <c r="AB11" s="8"/>
    </row>
    <row r="12" spans="1:23" ht="15.75">
      <c r="A12" s="223"/>
      <c r="B12" s="223"/>
      <c r="C12" s="223"/>
      <c r="D12" s="223"/>
      <c r="E12" s="223"/>
      <c r="F12" s="223"/>
      <c r="G12" s="223"/>
      <c r="H12" s="223"/>
      <c r="I12" s="223"/>
      <c r="J12" s="223"/>
      <c r="K12" s="223"/>
      <c r="L12" s="223"/>
      <c r="M12" s="223"/>
      <c r="N12" s="223"/>
      <c r="O12" s="223"/>
      <c r="P12" s="223"/>
      <c r="Q12" s="223"/>
      <c r="R12" s="223"/>
      <c r="S12" s="223"/>
      <c r="T12" s="37"/>
      <c r="U12" s="37"/>
      <c r="V12" s="37"/>
      <c r="W12" s="37"/>
    </row>
  </sheetData>
  <sheetProtection/>
  <mergeCells count="19">
    <mergeCell ref="A1:B1"/>
    <mergeCell ref="O1:T1"/>
    <mergeCell ref="A2:T2"/>
    <mergeCell ref="A3:T3"/>
    <mergeCell ref="N4:T4"/>
    <mergeCell ref="C11:S11"/>
    <mergeCell ref="A12:S12"/>
    <mergeCell ref="F5:F6"/>
    <mergeCell ref="G5:G6"/>
    <mergeCell ref="H5:M5"/>
    <mergeCell ref="N5:N6"/>
    <mergeCell ref="O5:T5"/>
    <mergeCell ref="A10:B10"/>
    <mergeCell ref="C10:T10"/>
    <mergeCell ref="A5:A6"/>
    <mergeCell ref="B5:B6"/>
    <mergeCell ref="C5:C6"/>
    <mergeCell ref="D5:D6"/>
    <mergeCell ref="E5:E6"/>
  </mergeCells>
  <printOptions/>
  <pageMargins left="0.7086614173228347" right="0.7086614173228347" top="0.5118110236220472" bottom="0.7480314960629921" header="0.31496062992125984" footer="0.31496062992125984"/>
  <pageSetup horizontalDpi="600" verticalDpi="600" orientation="landscape" paperSize="9" scale="109" r:id="rId1"/>
</worksheet>
</file>

<file path=xl/worksheets/sheet3.xml><?xml version="1.0" encoding="utf-8"?>
<worksheet xmlns="http://schemas.openxmlformats.org/spreadsheetml/2006/main" xmlns:r="http://schemas.openxmlformats.org/officeDocument/2006/relationships">
  <sheetPr>
    <tabColor theme="0"/>
  </sheetPr>
  <dimension ref="A1:Z14"/>
  <sheetViews>
    <sheetView view="pageBreakPreview" zoomScaleSheetLayoutView="100" zoomScalePageLayoutView="0" workbookViewId="0" topLeftCell="A1">
      <selection activeCell="A2" sqref="A2:Y2"/>
    </sheetView>
  </sheetViews>
  <sheetFormatPr defaultColWidth="9.140625" defaultRowHeight="15"/>
  <cols>
    <col min="1" max="1" width="4.28125" style="1" customWidth="1"/>
    <col min="2" max="2" width="8.00390625" style="1" customWidth="1"/>
    <col min="3" max="3" width="7.57421875" style="1" customWidth="1"/>
    <col min="4" max="23" width="4.57421875" style="1" customWidth="1"/>
    <col min="24" max="25" width="6.28125" style="1" customWidth="1"/>
    <col min="26" max="16384" width="9.140625" style="1" customWidth="1"/>
  </cols>
  <sheetData>
    <row r="1" spans="1:25" ht="15.75">
      <c r="A1" s="22"/>
      <c r="B1" s="22"/>
      <c r="C1" s="22"/>
      <c r="D1" s="22"/>
      <c r="E1" s="22"/>
      <c r="F1" s="22"/>
      <c r="G1" s="22"/>
      <c r="H1" s="22"/>
      <c r="I1" s="22"/>
      <c r="J1" s="22"/>
      <c r="K1" s="22"/>
      <c r="L1" s="22"/>
      <c r="M1" s="22"/>
      <c r="N1" s="22"/>
      <c r="O1" s="22"/>
      <c r="P1" s="22"/>
      <c r="Q1" s="22"/>
      <c r="R1" s="22"/>
      <c r="S1" s="22"/>
      <c r="T1" s="239" t="s">
        <v>746</v>
      </c>
      <c r="U1" s="239"/>
      <c r="V1" s="239"/>
      <c r="W1" s="239"/>
      <c r="X1" s="239"/>
      <c r="Y1" s="239"/>
    </row>
    <row r="2" spans="1:25" ht="33.75" customHeight="1">
      <c r="A2" s="234" t="s">
        <v>594</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7.25" customHeight="1">
      <c r="A3" s="14"/>
      <c r="B3" s="14"/>
      <c r="C3" s="14"/>
      <c r="D3" s="14"/>
      <c r="E3" s="14"/>
      <c r="F3" s="14"/>
      <c r="G3" s="14"/>
      <c r="H3" s="14"/>
      <c r="I3" s="14"/>
      <c r="J3" s="14"/>
      <c r="K3" s="14"/>
      <c r="L3" s="14"/>
      <c r="M3" s="14"/>
      <c r="N3" s="14"/>
      <c r="O3" s="14"/>
      <c r="P3" s="14"/>
      <c r="Q3" s="14"/>
      <c r="R3" s="14"/>
      <c r="S3" s="14"/>
      <c r="T3" s="14"/>
      <c r="U3" s="240" t="s">
        <v>5</v>
      </c>
      <c r="V3" s="240"/>
      <c r="W3" s="240"/>
      <c r="X3" s="240"/>
      <c r="Y3" s="240"/>
    </row>
    <row r="4" spans="1:25" ht="15.75">
      <c r="A4" s="241" t="s">
        <v>676</v>
      </c>
      <c r="B4" s="241" t="s">
        <v>698</v>
      </c>
      <c r="C4" s="217" t="s">
        <v>704</v>
      </c>
      <c r="D4" s="218" t="s">
        <v>747</v>
      </c>
      <c r="E4" s="218"/>
      <c r="F4" s="218"/>
      <c r="G4" s="218"/>
      <c r="H4" s="218"/>
      <c r="I4" s="218"/>
      <c r="J4" s="218"/>
      <c r="K4" s="218"/>
      <c r="L4" s="218"/>
      <c r="M4" s="218"/>
      <c r="N4" s="218"/>
      <c r="O4" s="218"/>
      <c r="P4" s="218"/>
      <c r="Q4" s="218"/>
      <c r="R4" s="218"/>
      <c r="S4" s="218"/>
      <c r="T4" s="218"/>
      <c r="U4" s="218"/>
      <c r="V4" s="218"/>
      <c r="W4" s="218"/>
      <c r="X4" s="218"/>
      <c r="Y4" s="218"/>
    </row>
    <row r="5" spans="1:25" ht="21" customHeight="1">
      <c r="A5" s="241"/>
      <c r="B5" s="241"/>
      <c r="C5" s="217"/>
      <c r="D5" s="218" t="s">
        <v>748</v>
      </c>
      <c r="E5" s="218"/>
      <c r="F5" s="218"/>
      <c r="G5" s="218"/>
      <c r="H5" s="218" t="s">
        <v>749</v>
      </c>
      <c r="I5" s="218"/>
      <c r="J5" s="218"/>
      <c r="K5" s="218"/>
      <c r="L5" s="218" t="s">
        <v>750</v>
      </c>
      <c r="M5" s="218"/>
      <c r="N5" s="218"/>
      <c r="O5" s="218"/>
      <c r="P5" s="218" t="s">
        <v>751</v>
      </c>
      <c r="Q5" s="218"/>
      <c r="R5" s="218"/>
      <c r="S5" s="218"/>
      <c r="T5" s="218" t="s">
        <v>752</v>
      </c>
      <c r="U5" s="218"/>
      <c r="V5" s="218"/>
      <c r="W5" s="218"/>
      <c r="X5" s="237" t="s">
        <v>753</v>
      </c>
      <c r="Y5" s="217" t="s">
        <v>754</v>
      </c>
    </row>
    <row r="6" spans="1:25" ht="149.25" customHeight="1">
      <c r="A6" s="241"/>
      <c r="B6" s="241"/>
      <c r="C6" s="217"/>
      <c r="D6" s="2" t="s">
        <v>677</v>
      </c>
      <c r="E6" s="2" t="s">
        <v>755</v>
      </c>
      <c r="F6" s="2" t="s">
        <v>708</v>
      </c>
      <c r="G6" s="2" t="s">
        <v>755</v>
      </c>
      <c r="H6" s="2" t="s">
        <v>677</v>
      </c>
      <c r="I6" s="2" t="s">
        <v>755</v>
      </c>
      <c r="J6" s="2" t="s">
        <v>708</v>
      </c>
      <c r="K6" s="2" t="s">
        <v>755</v>
      </c>
      <c r="L6" s="2" t="s">
        <v>677</v>
      </c>
      <c r="M6" s="2" t="s">
        <v>755</v>
      </c>
      <c r="N6" s="2" t="s">
        <v>708</v>
      </c>
      <c r="O6" s="2" t="s">
        <v>755</v>
      </c>
      <c r="P6" s="2" t="s">
        <v>677</v>
      </c>
      <c r="Q6" s="2" t="s">
        <v>755</v>
      </c>
      <c r="R6" s="2" t="s">
        <v>708</v>
      </c>
      <c r="S6" s="2" t="s">
        <v>755</v>
      </c>
      <c r="T6" s="2" t="s">
        <v>677</v>
      </c>
      <c r="U6" s="2" t="s">
        <v>755</v>
      </c>
      <c r="V6" s="2" t="s">
        <v>708</v>
      </c>
      <c r="W6" s="2" t="s">
        <v>755</v>
      </c>
      <c r="X6" s="238"/>
      <c r="Y6" s="217"/>
    </row>
    <row r="7" spans="1:25" ht="15.75">
      <c r="A7" s="23">
        <v>1</v>
      </c>
      <c r="B7" s="2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row>
    <row r="8" spans="1:25" ht="15.75">
      <c r="A8" s="15">
        <f>1!A8</f>
        <v>50</v>
      </c>
      <c r="B8" s="15" t="str">
        <f>1!B8</f>
        <v>ТАТУ</v>
      </c>
      <c r="C8" s="24">
        <f>D8+H8+L8+P8+T8</f>
        <v>415</v>
      </c>
      <c r="D8" s="25">
        <v>50</v>
      </c>
      <c r="E8" s="24">
        <f>D8/C8*100</f>
        <v>12.048192771084338</v>
      </c>
      <c r="F8" s="25">
        <v>9</v>
      </c>
      <c r="G8" s="24">
        <f>F8/C8*100</f>
        <v>2.1686746987951806</v>
      </c>
      <c r="H8" s="25">
        <v>62</v>
      </c>
      <c r="I8" s="24">
        <f>H8/C8*100</f>
        <v>14.93975903614458</v>
      </c>
      <c r="J8" s="25">
        <v>35</v>
      </c>
      <c r="K8" s="24">
        <f>J8/C8*100</f>
        <v>8.433734939759036</v>
      </c>
      <c r="L8" s="25">
        <v>54</v>
      </c>
      <c r="M8" s="24">
        <f>L8/C8*100</f>
        <v>13.012048192771083</v>
      </c>
      <c r="N8" s="25">
        <v>44</v>
      </c>
      <c r="O8" s="24">
        <f>N8/C8*100</f>
        <v>10.602409638554217</v>
      </c>
      <c r="P8" s="25">
        <v>133</v>
      </c>
      <c r="Q8" s="24">
        <f>P8/C8*100</f>
        <v>32.04819277108434</v>
      </c>
      <c r="R8" s="25">
        <v>74</v>
      </c>
      <c r="S8" s="24">
        <f>R8/C8*100</f>
        <v>17.83132530120482</v>
      </c>
      <c r="T8" s="25">
        <v>116</v>
      </c>
      <c r="U8" s="24">
        <f>T8/C8*100</f>
        <v>27.951807228915666</v>
      </c>
      <c r="V8" s="25">
        <v>25</v>
      </c>
      <c r="W8" s="24">
        <f>V8/C8*100</f>
        <v>6.024096385542169</v>
      </c>
      <c r="X8" s="24">
        <f>(65*D8+55*H8+45*L8+35*P8+25*T8)/(D8+H8+L8+P8+T8)</f>
        <v>40.10843373493976</v>
      </c>
      <c r="Y8" s="26">
        <f>(65*F8+55*J8+45*N8+35*R8+25*V8)/(F8+J8+N8+R8+V8)</f>
        <v>41.20320855614973</v>
      </c>
    </row>
    <row r="9" spans="1:22" s="20" customFormat="1" ht="15.75">
      <c r="A9" s="20" t="s">
        <v>684</v>
      </c>
      <c r="B9" s="20" t="s">
        <v>684</v>
      </c>
      <c r="C9" s="20" t="s">
        <v>684</v>
      </c>
      <c r="D9" s="20" t="s">
        <v>684</v>
      </c>
      <c r="F9" s="20" t="s">
        <v>684</v>
      </c>
      <c r="H9" s="20" t="s">
        <v>684</v>
      </c>
      <c r="J9" s="20" t="s">
        <v>684</v>
      </c>
      <c r="L9" s="20" t="s">
        <v>684</v>
      </c>
      <c r="N9" s="20" t="s">
        <v>684</v>
      </c>
      <c r="P9" s="20" t="s">
        <v>684</v>
      </c>
      <c r="R9" s="20" t="s">
        <v>684</v>
      </c>
      <c r="T9" s="20" t="s">
        <v>684</v>
      </c>
      <c r="V9" s="20" t="s">
        <v>684</v>
      </c>
    </row>
    <row r="10" spans="1:25" ht="34.5" customHeight="1">
      <c r="A10" s="236" t="s">
        <v>685</v>
      </c>
      <c r="B10" s="236"/>
      <c r="C10" s="228" t="s">
        <v>756</v>
      </c>
      <c r="D10" s="228"/>
      <c r="E10" s="228"/>
      <c r="F10" s="228"/>
      <c r="G10" s="228"/>
      <c r="H10" s="228"/>
      <c r="I10" s="228"/>
      <c r="J10" s="228"/>
      <c r="K10" s="228"/>
      <c r="L10" s="228"/>
      <c r="M10" s="228"/>
      <c r="N10" s="228"/>
      <c r="O10" s="228"/>
      <c r="P10" s="228"/>
      <c r="Q10" s="228"/>
      <c r="R10" s="228"/>
      <c r="S10" s="228"/>
      <c r="T10" s="228"/>
      <c r="U10" s="228"/>
      <c r="V10" s="228"/>
      <c r="W10" s="228"/>
      <c r="X10" s="228"/>
      <c r="Y10" s="228"/>
    </row>
    <row r="11" spans="1:3" ht="15.75">
      <c r="A11" s="1" t="s">
        <v>684</v>
      </c>
      <c r="C11" s="1" t="s">
        <v>757</v>
      </c>
    </row>
    <row r="12" spans="1:3" ht="15.75">
      <c r="A12" s="1" t="s">
        <v>758</v>
      </c>
      <c r="C12" s="1" t="s">
        <v>759</v>
      </c>
    </row>
    <row r="13" spans="1:26" ht="15.75">
      <c r="A13" s="21" t="s">
        <v>692</v>
      </c>
      <c r="B13" s="21"/>
      <c r="C13" s="21" t="s">
        <v>760</v>
      </c>
      <c r="D13" s="21"/>
      <c r="E13" s="21"/>
      <c r="F13" s="21"/>
      <c r="G13" s="21"/>
      <c r="H13" s="21"/>
      <c r="I13" s="21"/>
      <c r="J13" s="21"/>
      <c r="K13" s="21"/>
      <c r="L13" s="21"/>
      <c r="M13" s="21"/>
      <c r="N13" s="21"/>
      <c r="O13" s="21"/>
      <c r="P13" s="21"/>
      <c r="Q13" s="21"/>
      <c r="R13" s="21"/>
      <c r="S13" s="21"/>
      <c r="T13" s="21"/>
      <c r="U13" s="21"/>
      <c r="V13" s="21"/>
      <c r="W13" s="21"/>
      <c r="X13" s="21"/>
      <c r="Y13" s="21"/>
      <c r="Z13" s="21"/>
    </row>
    <row r="14" spans="1:26" ht="15.7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sheetData>
  <sheetProtection/>
  <mergeCells count="16">
    <mergeCell ref="T1:Y1"/>
    <mergeCell ref="A2:Y2"/>
    <mergeCell ref="U3:Y3"/>
    <mergeCell ref="A4:A6"/>
    <mergeCell ref="B4:B6"/>
    <mergeCell ref="C4:C6"/>
    <mergeCell ref="D4:Y4"/>
    <mergeCell ref="D5:G5"/>
    <mergeCell ref="H5:K5"/>
    <mergeCell ref="L5:O5"/>
    <mergeCell ref="A10:B10"/>
    <mergeCell ref="C10:Y10"/>
    <mergeCell ref="P5:S5"/>
    <mergeCell ref="T5:W5"/>
    <mergeCell ref="X5:X6"/>
    <mergeCell ref="Y5:Y6"/>
  </mergeCell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30.xml><?xml version="1.0" encoding="utf-8"?>
<worksheet xmlns="http://schemas.openxmlformats.org/spreadsheetml/2006/main" xmlns:r="http://schemas.openxmlformats.org/officeDocument/2006/relationships">
  <sheetPr>
    <tabColor rgb="FFFF0000"/>
  </sheetPr>
  <dimension ref="A1:AA11"/>
  <sheetViews>
    <sheetView view="pageBreakPreview" zoomScale="115" zoomScaleSheetLayoutView="115" zoomScalePageLayoutView="0" workbookViewId="0" topLeftCell="A1">
      <selection activeCell="K5" sqref="K5"/>
    </sheetView>
  </sheetViews>
  <sheetFormatPr defaultColWidth="9.140625" defaultRowHeight="15"/>
  <cols>
    <col min="1" max="1" width="6.00390625" style="1" customWidth="1"/>
    <col min="2" max="2" width="7.7109375" style="1" customWidth="1"/>
    <col min="3" max="3" width="6.7109375" style="1" customWidth="1"/>
    <col min="4" max="4" width="6.28125" style="1" customWidth="1"/>
    <col min="5" max="5" width="4.7109375" style="1" customWidth="1"/>
    <col min="6" max="10" width="5.7109375" style="1" customWidth="1"/>
    <col min="11" max="12" width="9.7109375" style="1" customWidth="1"/>
    <col min="13" max="14" width="5.28125" style="1" customWidth="1"/>
    <col min="15" max="15" width="4.57421875" style="1" customWidth="1"/>
    <col min="16" max="16" width="4.421875" style="1" customWidth="1"/>
    <col min="17" max="17" width="4.8515625" style="1" customWidth="1"/>
    <col min="18" max="18" width="10.57421875" style="1" customWidth="1"/>
    <col min="19" max="19" width="9.57421875" style="1" customWidth="1"/>
    <col min="20" max="21" width="5.28125" style="1" customWidth="1"/>
    <col min="22" max="22" width="4.57421875" style="1" customWidth="1"/>
    <col min="23" max="24" width="5.28125" style="1" customWidth="1"/>
    <col min="25" max="16384" width="9.140625" style="1" customWidth="1"/>
  </cols>
  <sheetData>
    <row r="1" spans="2:24" ht="15.75">
      <c r="B1" s="100"/>
      <c r="C1" s="100"/>
      <c r="D1" s="100"/>
      <c r="E1" s="100"/>
      <c r="F1" s="100"/>
      <c r="G1" s="100"/>
      <c r="H1" s="100"/>
      <c r="I1" s="100"/>
      <c r="J1" s="100"/>
      <c r="K1" s="100"/>
      <c r="L1" s="100"/>
      <c r="M1" s="100"/>
      <c r="N1" s="100"/>
      <c r="O1" s="239"/>
      <c r="P1" s="239"/>
      <c r="Q1" s="239"/>
      <c r="R1" s="100"/>
      <c r="S1" s="100"/>
      <c r="T1" s="100"/>
      <c r="U1" s="100"/>
      <c r="V1" s="239" t="s">
        <v>490</v>
      </c>
      <c r="W1" s="239"/>
      <c r="X1" s="239"/>
    </row>
    <row r="2" spans="1:17" ht="51" customHeight="1">
      <c r="A2" s="234" t="s">
        <v>967</v>
      </c>
      <c r="B2" s="234"/>
      <c r="C2" s="234"/>
      <c r="D2" s="234"/>
      <c r="E2" s="234"/>
      <c r="F2" s="234"/>
      <c r="G2" s="234"/>
      <c r="H2" s="234"/>
      <c r="I2" s="234"/>
      <c r="J2" s="234"/>
      <c r="K2" s="234"/>
      <c r="L2" s="234"/>
      <c r="M2" s="234"/>
      <c r="N2" s="234"/>
      <c r="O2" s="234"/>
      <c r="P2" s="234"/>
      <c r="Q2" s="234"/>
    </row>
    <row r="3" spans="1:24" ht="14.25" customHeight="1">
      <c r="A3" s="14"/>
      <c r="B3" s="14"/>
      <c r="C3" s="14"/>
      <c r="D3" s="14"/>
      <c r="E3" s="14"/>
      <c r="F3" s="14"/>
      <c r="G3" s="14"/>
      <c r="H3" s="14"/>
      <c r="I3" s="14"/>
      <c r="J3" s="14"/>
      <c r="K3" s="14"/>
      <c r="L3" s="14"/>
      <c r="M3" s="288"/>
      <c r="N3" s="289"/>
      <c r="O3" s="289"/>
      <c r="P3" s="289"/>
      <c r="Q3" s="289"/>
      <c r="R3" s="14"/>
      <c r="S3" s="14"/>
      <c r="T3" s="288" t="s">
        <v>5</v>
      </c>
      <c r="U3" s="289"/>
      <c r="V3" s="289"/>
      <c r="W3" s="289"/>
      <c r="X3" s="289"/>
    </row>
    <row r="4" spans="1:24" ht="91.5" customHeight="1">
      <c r="A4" s="241" t="s">
        <v>676</v>
      </c>
      <c r="B4" s="241" t="s">
        <v>698</v>
      </c>
      <c r="C4" s="271" t="s">
        <v>491</v>
      </c>
      <c r="D4" s="271" t="s">
        <v>492</v>
      </c>
      <c r="E4" s="263" t="s">
        <v>755</v>
      </c>
      <c r="F4" s="241" t="s">
        <v>493</v>
      </c>
      <c r="G4" s="241"/>
      <c r="H4" s="241"/>
      <c r="I4" s="241"/>
      <c r="J4" s="241"/>
      <c r="K4" s="218" t="s">
        <v>494</v>
      </c>
      <c r="L4" s="218"/>
      <c r="M4" s="241" t="s">
        <v>493</v>
      </c>
      <c r="N4" s="241"/>
      <c r="O4" s="241"/>
      <c r="P4" s="241"/>
      <c r="Q4" s="241"/>
      <c r="R4" s="218" t="s">
        <v>22</v>
      </c>
      <c r="S4" s="218"/>
      <c r="T4" s="241" t="s">
        <v>493</v>
      </c>
      <c r="U4" s="241"/>
      <c r="V4" s="241"/>
      <c r="W4" s="241"/>
      <c r="X4" s="241"/>
    </row>
    <row r="5" spans="1:24" ht="104.25" customHeight="1">
      <c r="A5" s="241"/>
      <c r="B5" s="241"/>
      <c r="C5" s="271"/>
      <c r="D5" s="271"/>
      <c r="E5" s="264"/>
      <c r="F5" s="46" t="s">
        <v>495</v>
      </c>
      <c r="G5" s="46" t="s">
        <v>496</v>
      </c>
      <c r="H5" s="46" t="s">
        <v>497</v>
      </c>
      <c r="I5" s="46" t="s">
        <v>498</v>
      </c>
      <c r="J5" s="46" t="s">
        <v>499</v>
      </c>
      <c r="K5" s="23" t="s">
        <v>500</v>
      </c>
      <c r="L5" s="23" t="s">
        <v>755</v>
      </c>
      <c r="M5" s="46" t="s">
        <v>495</v>
      </c>
      <c r="N5" s="46" t="s">
        <v>496</v>
      </c>
      <c r="O5" s="46" t="s">
        <v>497</v>
      </c>
      <c r="P5" s="46" t="s">
        <v>498</v>
      </c>
      <c r="Q5" s="46" t="s">
        <v>499</v>
      </c>
      <c r="R5" s="23" t="s">
        <v>500</v>
      </c>
      <c r="S5" s="23" t="s">
        <v>755</v>
      </c>
      <c r="T5" s="46" t="s">
        <v>495</v>
      </c>
      <c r="U5" s="46" t="s">
        <v>496</v>
      </c>
      <c r="V5" s="46" t="s">
        <v>497</v>
      </c>
      <c r="W5" s="46" t="s">
        <v>498</v>
      </c>
      <c r="X5" s="46" t="s">
        <v>499</v>
      </c>
    </row>
    <row r="6" spans="1:24" ht="15.75">
      <c r="A6" s="23">
        <v>1</v>
      </c>
      <c r="B6" s="2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row>
    <row r="7" spans="1:24" ht="15.75">
      <c r="A7" s="47">
        <f>1!A8</f>
        <v>50</v>
      </c>
      <c r="B7" s="47" t="str">
        <f>1!B8</f>
        <v>ТАТУ</v>
      </c>
      <c r="C7" s="47">
        <f>1!Q8</f>
        <v>415</v>
      </c>
      <c r="D7" s="18">
        <f>SUM(F7:J7)</f>
        <v>269</v>
      </c>
      <c r="E7" s="18">
        <f>D7/C7*100</f>
        <v>64.81927710843374</v>
      </c>
      <c r="F7" s="3">
        <v>16</v>
      </c>
      <c r="G7" s="3">
        <v>12</v>
      </c>
      <c r="H7" s="3">
        <v>35</v>
      </c>
      <c r="I7" s="3">
        <v>62</v>
      </c>
      <c r="J7" s="3">
        <v>144</v>
      </c>
      <c r="K7" s="18">
        <f>SUM(M7:Q7)</f>
        <v>187</v>
      </c>
      <c r="L7" s="212">
        <f>K7/D7*100</f>
        <v>69.51672862453532</v>
      </c>
      <c r="M7" s="23">
        <v>8</v>
      </c>
      <c r="N7" s="23">
        <v>6</v>
      </c>
      <c r="O7" s="23">
        <v>31</v>
      </c>
      <c r="P7" s="23">
        <v>57</v>
      </c>
      <c r="Q7" s="23">
        <v>85</v>
      </c>
      <c r="R7" s="18">
        <f>SUM(T7:X7)</f>
        <v>8</v>
      </c>
      <c r="S7" s="212">
        <f>R7/D7*100</f>
        <v>2.973977695167286</v>
      </c>
      <c r="T7" s="23">
        <v>0</v>
      </c>
      <c r="U7" s="23">
        <v>0</v>
      </c>
      <c r="V7" s="23">
        <v>0</v>
      </c>
      <c r="W7" s="23">
        <v>2</v>
      </c>
      <c r="X7" s="23">
        <v>6</v>
      </c>
    </row>
    <row r="8" spans="1:19" s="7" customFormat="1" ht="15.75">
      <c r="A8" s="7" t="s">
        <v>684</v>
      </c>
      <c r="B8" s="7" t="s">
        <v>684</v>
      </c>
      <c r="C8" s="7" t="s">
        <v>684</v>
      </c>
      <c r="D8" s="7" t="s">
        <v>684</v>
      </c>
      <c r="E8" s="7" t="s">
        <v>684</v>
      </c>
      <c r="K8" s="7" t="s">
        <v>684</v>
      </c>
      <c r="L8" s="7" t="s">
        <v>684</v>
      </c>
      <c r="R8" s="7" t="s">
        <v>684</v>
      </c>
      <c r="S8" s="7" t="s">
        <v>684</v>
      </c>
    </row>
    <row r="9" spans="1:27" ht="18" customHeight="1">
      <c r="A9" s="236" t="s">
        <v>685</v>
      </c>
      <c r="B9" s="236"/>
      <c r="C9" s="224" t="s">
        <v>686</v>
      </c>
      <c r="D9" s="224"/>
      <c r="E9" s="224"/>
      <c r="F9" s="224"/>
      <c r="G9" s="224"/>
      <c r="H9" s="224"/>
      <c r="I9" s="224"/>
      <c r="J9" s="224"/>
      <c r="K9" s="224"/>
      <c r="L9" s="224"/>
      <c r="M9" s="224"/>
      <c r="N9" s="224"/>
      <c r="O9" s="224"/>
      <c r="P9" s="224"/>
      <c r="Q9" s="224"/>
      <c r="R9" s="50"/>
      <c r="S9" s="50"/>
      <c r="T9" s="8"/>
      <c r="U9" s="8"/>
      <c r="V9" s="8"/>
      <c r="W9" s="8"/>
      <c r="X9" s="8"/>
      <c r="Y9" s="8"/>
      <c r="Z9" s="8"/>
      <c r="AA9" s="8"/>
    </row>
    <row r="10" spans="1:27" ht="18" customHeight="1">
      <c r="A10" s="57"/>
      <c r="B10" s="57"/>
      <c r="C10" s="224" t="s">
        <v>23</v>
      </c>
      <c r="D10" s="224"/>
      <c r="E10" s="224"/>
      <c r="F10" s="224"/>
      <c r="G10" s="224"/>
      <c r="H10" s="224"/>
      <c r="I10" s="224"/>
      <c r="J10" s="224"/>
      <c r="K10" s="224"/>
      <c r="L10" s="224"/>
      <c r="M10" s="224"/>
      <c r="N10" s="224"/>
      <c r="O10" s="224"/>
      <c r="P10" s="224"/>
      <c r="Q10" s="224"/>
      <c r="R10" s="85"/>
      <c r="S10" s="50"/>
      <c r="T10" s="8"/>
      <c r="U10" s="8"/>
      <c r="V10" s="8"/>
      <c r="W10" s="8"/>
      <c r="X10" s="8"/>
      <c r="Y10" s="8"/>
      <c r="Z10" s="8"/>
      <c r="AA10" s="8"/>
    </row>
    <row r="11" spans="1:22" s="194" customFormat="1" ht="34.5" customHeight="1">
      <c r="A11" s="193"/>
      <c r="B11" s="193"/>
      <c r="C11" s="308"/>
      <c r="D11" s="308"/>
      <c r="E11" s="308"/>
      <c r="F11" s="308"/>
      <c r="G11" s="308"/>
      <c r="H11" s="308"/>
      <c r="I11" s="308"/>
      <c r="J11" s="308"/>
      <c r="K11" s="308"/>
      <c r="L11" s="308"/>
      <c r="M11" s="308"/>
      <c r="N11" s="308"/>
      <c r="O11" s="308"/>
      <c r="P11" s="308"/>
      <c r="Q11" s="308"/>
      <c r="R11" s="193"/>
      <c r="S11" s="193"/>
      <c r="T11" s="193"/>
      <c r="U11" s="193"/>
      <c r="V11" s="193"/>
    </row>
  </sheetData>
  <sheetProtection/>
  <mergeCells count="19">
    <mergeCell ref="V1:X1"/>
    <mergeCell ref="T3:X3"/>
    <mergeCell ref="R4:S4"/>
    <mergeCell ref="T4:X4"/>
    <mergeCell ref="C11:Q11"/>
    <mergeCell ref="D4:D5"/>
    <mergeCell ref="E4:E5"/>
    <mergeCell ref="F4:J4"/>
    <mergeCell ref="K4:L4"/>
    <mergeCell ref="M4:Q4"/>
    <mergeCell ref="C10:Q10"/>
    <mergeCell ref="A9:B9"/>
    <mergeCell ref="O1:Q1"/>
    <mergeCell ref="A2:Q2"/>
    <mergeCell ref="M3:Q3"/>
    <mergeCell ref="A4:A5"/>
    <mergeCell ref="B4:B5"/>
    <mergeCell ref="C4:C5"/>
    <mergeCell ref="C9:Q9"/>
  </mergeCell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31.xml><?xml version="1.0" encoding="utf-8"?>
<worksheet xmlns="http://schemas.openxmlformats.org/spreadsheetml/2006/main" xmlns:r="http://schemas.openxmlformats.org/officeDocument/2006/relationships">
  <sheetPr>
    <tabColor rgb="FFFF0000"/>
  </sheetPr>
  <dimension ref="A1:AF11"/>
  <sheetViews>
    <sheetView view="pageBreakPreview" zoomScale="110" zoomScaleSheetLayoutView="110" zoomScalePageLayoutView="0" workbookViewId="0" topLeftCell="A1">
      <selection activeCell="A2" sqref="A2:V2"/>
    </sheetView>
  </sheetViews>
  <sheetFormatPr defaultColWidth="9.140625" defaultRowHeight="15"/>
  <cols>
    <col min="1" max="1" width="6.00390625" style="1" customWidth="1"/>
    <col min="2" max="2" width="7.7109375" style="1" customWidth="1"/>
    <col min="3" max="3" width="8.00390625" style="1" customWidth="1"/>
    <col min="4" max="4" width="8.421875" style="1" customWidth="1"/>
    <col min="5" max="5" width="4.57421875" style="1" customWidth="1"/>
    <col min="6" max="6" width="4.28125" style="1" customWidth="1"/>
    <col min="7" max="7" width="4.57421875" style="1" customWidth="1"/>
    <col min="8" max="10" width="5.140625" style="1" customWidth="1"/>
    <col min="11" max="11" width="4.00390625" style="1" customWidth="1"/>
    <col min="12" max="12" width="7.28125" style="1" customWidth="1"/>
    <col min="13" max="17" width="5.28125" style="1" customWidth="1"/>
    <col min="18" max="20" width="4.00390625" style="1" customWidth="1"/>
    <col min="21" max="21" width="4.140625" style="1" customWidth="1"/>
    <col min="22" max="22" width="4.421875" style="1" customWidth="1"/>
    <col min="23" max="16384" width="9.140625" style="1" customWidth="1"/>
  </cols>
  <sheetData>
    <row r="1" spans="2:22" ht="15.75">
      <c r="B1" s="100"/>
      <c r="C1" s="100"/>
      <c r="D1" s="100"/>
      <c r="E1" s="100"/>
      <c r="F1" s="100"/>
      <c r="G1" s="100"/>
      <c r="H1" s="100"/>
      <c r="I1" s="100"/>
      <c r="J1" s="100"/>
      <c r="K1" s="100"/>
      <c r="L1" s="100"/>
      <c r="M1" s="100"/>
      <c r="N1" s="100"/>
      <c r="O1" s="100"/>
      <c r="P1" s="100"/>
      <c r="Q1" s="239"/>
      <c r="R1" s="239"/>
      <c r="S1" s="239"/>
      <c r="T1" s="239" t="s">
        <v>502</v>
      </c>
      <c r="U1" s="239"/>
      <c r="V1" s="239"/>
    </row>
    <row r="2" spans="1:22" ht="51" customHeight="1">
      <c r="A2" s="234" t="s">
        <v>968</v>
      </c>
      <c r="B2" s="234"/>
      <c r="C2" s="234"/>
      <c r="D2" s="234"/>
      <c r="E2" s="234"/>
      <c r="F2" s="234"/>
      <c r="G2" s="234"/>
      <c r="H2" s="234"/>
      <c r="I2" s="234"/>
      <c r="J2" s="234"/>
      <c r="K2" s="234"/>
      <c r="L2" s="234"/>
      <c r="M2" s="234"/>
      <c r="N2" s="234"/>
      <c r="O2" s="234"/>
      <c r="P2" s="234"/>
      <c r="Q2" s="234"/>
      <c r="R2" s="234"/>
      <c r="S2" s="234"/>
      <c r="T2" s="234"/>
      <c r="U2" s="234"/>
      <c r="V2" s="234"/>
    </row>
    <row r="3" spans="1:22" ht="14.25" customHeight="1">
      <c r="A3" s="14"/>
      <c r="B3" s="14"/>
      <c r="C3" s="14"/>
      <c r="D3" s="14"/>
      <c r="E3" s="14"/>
      <c r="F3" s="14"/>
      <c r="G3" s="14"/>
      <c r="H3" s="14"/>
      <c r="I3" s="14"/>
      <c r="J3" s="14"/>
      <c r="K3" s="14"/>
      <c r="L3" s="14"/>
      <c r="M3" s="307" t="s">
        <v>5</v>
      </c>
      <c r="N3" s="307"/>
      <c r="O3" s="307"/>
      <c r="P3" s="307"/>
      <c r="Q3" s="307"/>
      <c r="R3" s="307"/>
      <c r="S3" s="307"/>
      <c r="T3" s="307"/>
      <c r="U3" s="307"/>
      <c r="V3" s="307"/>
    </row>
    <row r="4" spans="1:22" ht="30" customHeight="1">
      <c r="A4" s="241" t="s">
        <v>676</v>
      </c>
      <c r="B4" s="241" t="s">
        <v>698</v>
      </c>
      <c r="C4" s="271" t="s">
        <v>491</v>
      </c>
      <c r="D4" s="271" t="s">
        <v>503</v>
      </c>
      <c r="E4" s="241" t="s">
        <v>463</v>
      </c>
      <c r="F4" s="241"/>
      <c r="G4" s="241"/>
      <c r="H4" s="241"/>
      <c r="I4" s="241"/>
      <c r="J4" s="241"/>
      <c r="K4" s="241"/>
      <c r="L4" s="241"/>
      <c r="M4" s="241"/>
      <c r="N4" s="241"/>
      <c r="O4" s="241"/>
      <c r="P4" s="241"/>
      <c r="Q4" s="241"/>
      <c r="R4" s="241"/>
      <c r="S4" s="241"/>
      <c r="T4" s="241"/>
      <c r="U4" s="241"/>
      <c r="V4" s="241"/>
    </row>
    <row r="5" spans="1:22" ht="159.75" customHeight="1">
      <c r="A5" s="241"/>
      <c r="B5" s="241"/>
      <c r="C5" s="271"/>
      <c r="D5" s="271"/>
      <c r="E5" s="46" t="s">
        <v>504</v>
      </c>
      <c r="F5" s="66" t="s">
        <v>755</v>
      </c>
      <c r="G5" s="46" t="s">
        <v>505</v>
      </c>
      <c r="H5" s="46" t="s">
        <v>755</v>
      </c>
      <c r="I5" s="46" t="s">
        <v>506</v>
      </c>
      <c r="J5" s="46" t="s">
        <v>755</v>
      </c>
      <c r="K5" s="46" t="s">
        <v>507</v>
      </c>
      <c r="L5" s="46" t="s">
        <v>755</v>
      </c>
      <c r="M5" s="46" t="s">
        <v>508</v>
      </c>
      <c r="N5" s="46" t="s">
        <v>755</v>
      </c>
      <c r="O5" s="46" t="s">
        <v>509</v>
      </c>
      <c r="P5" s="46" t="s">
        <v>755</v>
      </c>
      <c r="Q5" s="46" t="s">
        <v>510</v>
      </c>
      <c r="R5" s="46" t="s">
        <v>755</v>
      </c>
      <c r="S5" s="46" t="s">
        <v>511</v>
      </c>
      <c r="T5" s="46" t="s">
        <v>755</v>
      </c>
      <c r="U5" s="46" t="s">
        <v>512</v>
      </c>
      <c r="V5" s="66" t="s">
        <v>755</v>
      </c>
    </row>
    <row r="6" spans="1:22" ht="15.75">
      <c r="A6" s="23">
        <v>1</v>
      </c>
      <c r="B6" s="23">
        <v>2</v>
      </c>
      <c r="C6" s="3">
        <v>3</v>
      </c>
      <c r="D6" s="23">
        <v>4</v>
      </c>
      <c r="E6" s="3">
        <v>5</v>
      </c>
      <c r="F6" s="23">
        <v>6</v>
      </c>
      <c r="G6" s="3">
        <v>7</v>
      </c>
      <c r="H6" s="23">
        <v>8</v>
      </c>
      <c r="I6" s="3">
        <v>9</v>
      </c>
      <c r="J6" s="23">
        <v>10</v>
      </c>
      <c r="K6" s="3">
        <v>11</v>
      </c>
      <c r="L6" s="23">
        <v>12</v>
      </c>
      <c r="M6" s="3">
        <v>13</v>
      </c>
      <c r="N6" s="23">
        <v>14</v>
      </c>
      <c r="O6" s="3">
        <v>15</v>
      </c>
      <c r="P6" s="23">
        <v>16</v>
      </c>
      <c r="Q6" s="3">
        <v>17</v>
      </c>
      <c r="R6" s="23">
        <v>18</v>
      </c>
      <c r="S6" s="3">
        <v>19</v>
      </c>
      <c r="T6" s="23">
        <v>20</v>
      </c>
      <c r="U6" s="3">
        <v>21</v>
      </c>
      <c r="V6" s="23">
        <v>22</v>
      </c>
    </row>
    <row r="7" spans="1:22" s="101" customFormat="1" ht="15.75">
      <c r="A7" s="15">
        <f>1!A8</f>
        <v>50</v>
      </c>
      <c r="B7" s="15" t="str">
        <f>1!B8</f>
        <v>ТАТУ</v>
      </c>
      <c r="C7" s="15">
        <f>1!Q8</f>
        <v>415</v>
      </c>
      <c r="D7" s="18">
        <f>E7+G7+K7+M7+I7+U7+O7+Q7+S7</f>
        <v>17</v>
      </c>
      <c r="E7" s="23">
        <v>6</v>
      </c>
      <c r="F7" s="18">
        <f>E7/C7*100</f>
        <v>1.4457831325301205</v>
      </c>
      <c r="G7" s="23">
        <v>3</v>
      </c>
      <c r="H7" s="18">
        <f>G7/C7*100</f>
        <v>0.7228915662650602</v>
      </c>
      <c r="I7" s="23">
        <v>0</v>
      </c>
      <c r="J7" s="18">
        <f>I7/C7*100</f>
        <v>0</v>
      </c>
      <c r="K7" s="23">
        <v>1</v>
      </c>
      <c r="L7" s="212">
        <f>K7/C7*100</f>
        <v>0.24096385542168677</v>
      </c>
      <c r="M7" s="23">
        <v>6</v>
      </c>
      <c r="N7" s="18">
        <f>M7/C7*100</f>
        <v>1.4457831325301205</v>
      </c>
      <c r="O7" s="23">
        <v>0</v>
      </c>
      <c r="P7" s="18">
        <f>O7/C7*100</f>
        <v>0</v>
      </c>
      <c r="Q7" s="23">
        <v>1</v>
      </c>
      <c r="R7" s="18">
        <f>Q7/C7*100</f>
        <v>0.24096385542168677</v>
      </c>
      <c r="S7" s="23">
        <v>0</v>
      </c>
      <c r="T7" s="18">
        <f>S7/C7*100</f>
        <v>0</v>
      </c>
      <c r="U7" s="23">
        <v>0</v>
      </c>
      <c r="V7" s="18">
        <f>U7/C7*100</f>
        <v>0</v>
      </c>
    </row>
    <row r="8" s="89" customFormat="1" ht="12" customHeight="1"/>
    <row r="9" spans="1:32" ht="36" customHeight="1">
      <c r="A9" s="231" t="s">
        <v>685</v>
      </c>
      <c r="B9" s="231"/>
      <c r="C9" s="224" t="s">
        <v>513</v>
      </c>
      <c r="D9" s="224"/>
      <c r="E9" s="224"/>
      <c r="F9" s="224"/>
      <c r="G9" s="224"/>
      <c r="H9" s="224"/>
      <c r="I9" s="224"/>
      <c r="J9" s="224"/>
      <c r="K9" s="224"/>
      <c r="L9" s="224"/>
      <c r="M9" s="224"/>
      <c r="N9" s="224"/>
      <c r="O9" s="224"/>
      <c r="P9" s="224"/>
      <c r="Q9" s="224"/>
      <c r="R9" s="224"/>
      <c r="S9" s="224"/>
      <c r="T9" s="224"/>
      <c r="U9" s="224"/>
      <c r="V9" s="224"/>
      <c r="W9" s="50"/>
      <c r="X9" s="50"/>
      <c r="Y9" s="8"/>
      <c r="Z9" s="8"/>
      <c r="AA9" s="8"/>
      <c r="AB9" s="8"/>
      <c r="AC9" s="8"/>
      <c r="AD9" s="8"/>
      <c r="AE9" s="8"/>
      <c r="AF9" s="8"/>
    </row>
    <row r="10" spans="1:32" ht="18" customHeight="1">
      <c r="A10" s="57"/>
      <c r="B10" s="57"/>
      <c r="C10" s="224" t="s">
        <v>514</v>
      </c>
      <c r="D10" s="224"/>
      <c r="E10" s="224"/>
      <c r="F10" s="224"/>
      <c r="G10" s="224"/>
      <c r="H10" s="224"/>
      <c r="I10" s="224"/>
      <c r="J10" s="224"/>
      <c r="K10" s="224"/>
      <c r="L10" s="224"/>
      <c r="M10" s="224"/>
      <c r="N10" s="224"/>
      <c r="O10" s="224"/>
      <c r="P10" s="224"/>
      <c r="Q10" s="224"/>
      <c r="R10" s="224"/>
      <c r="S10" s="224"/>
      <c r="T10" s="224"/>
      <c r="U10" s="224"/>
      <c r="V10" s="224"/>
      <c r="W10" s="85"/>
      <c r="X10" s="50"/>
      <c r="Y10" s="8"/>
      <c r="Z10" s="8"/>
      <c r="AA10" s="8"/>
      <c r="AB10" s="8"/>
      <c r="AC10" s="8"/>
      <c r="AD10" s="8"/>
      <c r="AE10" s="8"/>
      <c r="AF10" s="8"/>
    </row>
    <row r="11" spans="1:27" s="194" customFormat="1" ht="29.25" customHeight="1">
      <c r="A11" s="193"/>
      <c r="B11" s="193"/>
      <c r="C11" s="308" t="s">
        <v>24</v>
      </c>
      <c r="D11" s="308"/>
      <c r="E11" s="308"/>
      <c r="F11" s="308"/>
      <c r="G11" s="308"/>
      <c r="H11" s="308"/>
      <c r="I11" s="308"/>
      <c r="J11" s="308"/>
      <c r="K11" s="308"/>
      <c r="L11" s="308"/>
      <c r="M11" s="308"/>
      <c r="N11" s="308"/>
      <c r="O11" s="308"/>
      <c r="P11" s="308"/>
      <c r="Q11" s="308"/>
      <c r="R11" s="308"/>
      <c r="S11" s="308"/>
      <c r="T11" s="308"/>
      <c r="U11" s="308"/>
      <c r="V11" s="308"/>
      <c r="W11" s="193"/>
      <c r="X11" s="193"/>
      <c r="Y11" s="193"/>
      <c r="Z11" s="193"/>
      <c r="AA11" s="193"/>
    </row>
  </sheetData>
  <sheetProtection/>
  <mergeCells count="13">
    <mergeCell ref="C11:V11"/>
    <mergeCell ref="A9:B9"/>
    <mergeCell ref="C9:V9"/>
    <mergeCell ref="C10:V10"/>
    <mergeCell ref="A4:A5"/>
    <mergeCell ref="B4:B5"/>
    <mergeCell ref="C4:C5"/>
    <mergeCell ref="Q1:S1"/>
    <mergeCell ref="T1:V1"/>
    <mergeCell ref="A2:V2"/>
    <mergeCell ref="M3:V3"/>
    <mergeCell ref="D4:D5"/>
    <mergeCell ref="E4:V4"/>
  </mergeCells>
  <printOptions/>
  <pageMargins left="0.7086614173228347" right="0.7086614173228347" top="0.7480314960629921" bottom="0.7480314960629921" header="0.31496062992125984" footer="0.31496062992125984"/>
  <pageSetup horizontalDpi="600" verticalDpi="600" orientation="landscape" paperSize="9" scale="111" r:id="rId1"/>
</worksheet>
</file>

<file path=xl/worksheets/sheet32.xml><?xml version="1.0" encoding="utf-8"?>
<worksheet xmlns="http://schemas.openxmlformats.org/spreadsheetml/2006/main" xmlns:r="http://schemas.openxmlformats.org/officeDocument/2006/relationships">
  <sheetPr>
    <tabColor theme="0"/>
  </sheetPr>
  <dimension ref="A1:AA11"/>
  <sheetViews>
    <sheetView view="pageBreakPreview" zoomScale="115" zoomScaleSheetLayoutView="115" zoomScalePageLayoutView="0" workbookViewId="0" topLeftCell="A1">
      <selection activeCell="A2" sqref="A2:Q2"/>
    </sheetView>
  </sheetViews>
  <sheetFormatPr defaultColWidth="9.140625" defaultRowHeight="15"/>
  <cols>
    <col min="1" max="1" width="6.00390625" style="1" customWidth="1"/>
    <col min="2" max="2" width="7.00390625" style="1" customWidth="1"/>
    <col min="3" max="3" width="6.7109375" style="1" customWidth="1"/>
    <col min="4" max="4" width="6.28125" style="1" customWidth="1"/>
    <col min="5" max="5" width="4.7109375" style="1" customWidth="1"/>
    <col min="6" max="10" width="5.7109375" style="1" customWidth="1"/>
    <col min="11" max="11" width="9.7109375" style="1" customWidth="1"/>
    <col min="12" max="12" width="8.28125" style="1" customWidth="1"/>
    <col min="13" max="14" width="4.7109375" style="1" customWidth="1"/>
    <col min="15" max="15" width="4.57421875" style="1" customWidth="1"/>
    <col min="16" max="17" width="4.7109375" style="1" customWidth="1"/>
    <col min="18" max="16384" width="9.140625" style="1" customWidth="1"/>
  </cols>
  <sheetData>
    <row r="1" spans="2:17" ht="15.75">
      <c r="B1" s="100"/>
      <c r="C1" s="100"/>
      <c r="D1" s="100"/>
      <c r="E1" s="100"/>
      <c r="F1" s="100"/>
      <c r="G1" s="100"/>
      <c r="H1" s="100"/>
      <c r="I1" s="100"/>
      <c r="J1" s="100"/>
      <c r="K1" s="100"/>
      <c r="L1" s="100"/>
      <c r="M1" s="100"/>
      <c r="N1" s="100"/>
      <c r="O1" s="239" t="s">
        <v>515</v>
      </c>
      <c r="P1" s="239"/>
      <c r="Q1" s="239"/>
    </row>
    <row r="2" spans="1:17" ht="51" customHeight="1">
      <c r="A2" s="234" t="s">
        <v>969</v>
      </c>
      <c r="B2" s="234"/>
      <c r="C2" s="234"/>
      <c r="D2" s="234"/>
      <c r="E2" s="234"/>
      <c r="F2" s="234"/>
      <c r="G2" s="234"/>
      <c r="H2" s="234"/>
      <c r="I2" s="234"/>
      <c r="J2" s="234"/>
      <c r="K2" s="234"/>
      <c r="L2" s="234"/>
      <c r="M2" s="234"/>
      <c r="N2" s="234"/>
      <c r="O2" s="234"/>
      <c r="P2" s="234"/>
      <c r="Q2" s="234"/>
    </row>
    <row r="3" spans="1:17" ht="14.25" customHeight="1">
      <c r="A3" s="14"/>
      <c r="B3" s="14"/>
      <c r="C3" s="14"/>
      <c r="D3" s="14"/>
      <c r="E3" s="14"/>
      <c r="F3" s="14"/>
      <c r="G3" s="14"/>
      <c r="H3" s="14"/>
      <c r="I3" s="14"/>
      <c r="J3" s="14"/>
      <c r="K3" s="14"/>
      <c r="L3" s="14"/>
      <c r="M3" s="288" t="s">
        <v>5</v>
      </c>
      <c r="N3" s="289"/>
      <c r="O3" s="289"/>
      <c r="P3" s="289"/>
      <c r="Q3" s="289"/>
    </row>
    <row r="4" spans="1:17" ht="61.5" customHeight="1">
      <c r="A4" s="241" t="s">
        <v>676</v>
      </c>
      <c r="B4" s="241" t="s">
        <v>698</v>
      </c>
      <c r="C4" s="271" t="s">
        <v>491</v>
      </c>
      <c r="D4" s="271" t="s">
        <v>516</v>
      </c>
      <c r="E4" s="263" t="s">
        <v>755</v>
      </c>
      <c r="F4" s="241" t="s">
        <v>493</v>
      </c>
      <c r="G4" s="241"/>
      <c r="H4" s="241"/>
      <c r="I4" s="241"/>
      <c r="J4" s="241"/>
      <c r="K4" s="218" t="s">
        <v>517</v>
      </c>
      <c r="L4" s="218"/>
      <c r="M4" s="241" t="s">
        <v>493</v>
      </c>
      <c r="N4" s="241"/>
      <c r="O4" s="241"/>
      <c r="P4" s="241"/>
      <c r="Q4" s="241"/>
    </row>
    <row r="5" spans="1:17" ht="104.25" customHeight="1">
      <c r="A5" s="241"/>
      <c r="B5" s="241"/>
      <c r="C5" s="271"/>
      <c r="D5" s="271"/>
      <c r="E5" s="264"/>
      <c r="F5" s="46" t="s">
        <v>495</v>
      </c>
      <c r="G5" s="46" t="s">
        <v>496</v>
      </c>
      <c r="H5" s="46" t="s">
        <v>497</v>
      </c>
      <c r="I5" s="46" t="s">
        <v>498</v>
      </c>
      <c r="J5" s="46" t="s">
        <v>499</v>
      </c>
      <c r="K5" s="23" t="s">
        <v>500</v>
      </c>
      <c r="L5" s="23" t="s">
        <v>755</v>
      </c>
      <c r="M5" s="46" t="s">
        <v>495</v>
      </c>
      <c r="N5" s="46" t="s">
        <v>496</v>
      </c>
      <c r="O5" s="46" t="s">
        <v>497</v>
      </c>
      <c r="P5" s="46" t="s">
        <v>498</v>
      </c>
      <c r="Q5" s="46" t="s">
        <v>499</v>
      </c>
    </row>
    <row r="6" spans="1:17" ht="15.75">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17" ht="15.75">
      <c r="A7" s="47">
        <f>1!A8</f>
        <v>50</v>
      </c>
      <c r="B7" s="47" t="str">
        <f>1!B8</f>
        <v>ТАТУ</v>
      </c>
      <c r="C7" s="47">
        <f>1!Q8</f>
        <v>415</v>
      </c>
      <c r="D7" s="18">
        <f>SUM(F7:J7)</f>
        <v>428</v>
      </c>
      <c r="E7" s="18">
        <f>C7/D7*100</f>
        <v>96.96261682242991</v>
      </c>
      <c r="F7" s="3">
        <v>28</v>
      </c>
      <c r="G7" s="3">
        <v>21</v>
      </c>
      <c r="H7" s="3">
        <v>66</v>
      </c>
      <c r="I7" s="3">
        <v>108</v>
      </c>
      <c r="J7" s="3">
        <v>205</v>
      </c>
      <c r="K7" s="18">
        <v>390</v>
      </c>
      <c r="L7" s="212">
        <f>K7/D7*100</f>
        <v>91.1214953271028</v>
      </c>
      <c r="M7" s="23">
        <v>12</v>
      </c>
      <c r="N7" s="23">
        <v>7</v>
      </c>
      <c r="O7" s="23">
        <v>31</v>
      </c>
      <c r="P7" s="23">
        <v>50</v>
      </c>
      <c r="Q7" s="23">
        <v>290</v>
      </c>
    </row>
    <row r="8" spans="1:12" s="7" customFormat="1" ht="15.75">
      <c r="A8" s="7" t="s">
        <v>684</v>
      </c>
      <c r="B8" s="7" t="s">
        <v>684</v>
      </c>
      <c r="C8" s="7" t="s">
        <v>684</v>
      </c>
      <c r="D8" s="7" t="s">
        <v>684</v>
      </c>
      <c r="E8" s="7" t="s">
        <v>684</v>
      </c>
      <c r="K8" s="7" t="s">
        <v>684</v>
      </c>
      <c r="L8" s="7" t="s">
        <v>684</v>
      </c>
    </row>
    <row r="9" spans="1:27" ht="18" customHeight="1">
      <c r="A9" s="236" t="s">
        <v>685</v>
      </c>
      <c r="B9" s="236"/>
      <c r="C9" s="224" t="s">
        <v>686</v>
      </c>
      <c r="D9" s="224"/>
      <c r="E9" s="224"/>
      <c r="F9" s="224"/>
      <c r="G9" s="224"/>
      <c r="H9" s="224"/>
      <c r="I9" s="224"/>
      <c r="J9" s="224"/>
      <c r="K9" s="224"/>
      <c r="L9" s="224"/>
      <c r="M9" s="224"/>
      <c r="N9" s="224"/>
      <c r="O9" s="224"/>
      <c r="P9" s="224"/>
      <c r="Q9" s="224"/>
      <c r="R9" s="50"/>
      <c r="S9" s="50"/>
      <c r="T9" s="8"/>
      <c r="U9" s="8"/>
      <c r="V9" s="8"/>
      <c r="W9" s="8"/>
      <c r="X9" s="8"/>
      <c r="Y9" s="8"/>
      <c r="Z9" s="8"/>
      <c r="AA9" s="8"/>
    </row>
    <row r="10" spans="1:27" ht="18" customHeight="1">
      <c r="A10" s="57"/>
      <c r="B10" s="57"/>
      <c r="C10" s="224" t="s">
        <v>501</v>
      </c>
      <c r="D10" s="224"/>
      <c r="E10" s="224"/>
      <c r="F10" s="224"/>
      <c r="G10" s="224"/>
      <c r="H10" s="224"/>
      <c r="I10" s="224"/>
      <c r="J10" s="224"/>
      <c r="K10" s="224"/>
      <c r="L10" s="224"/>
      <c r="M10" s="224"/>
      <c r="N10" s="224"/>
      <c r="O10" s="224"/>
      <c r="P10" s="224"/>
      <c r="Q10" s="224"/>
      <c r="R10" s="85"/>
      <c r="S10" s="50"/>
      <c r="T10" s="8"/>
      <c r="U10" s="8"/>
      <c r="V10" s="8"/>
      <c r="W10" s="8"/>
      <c r="X10" s="8"/>
      <c r="Y10" s="8"/>
      <c r="Z10" s="8"/>
      <c r="AA10" s="8"/>
    </row>
    <row r="11" spans="1:22" ht="15.75">
      <c r="A11" s="223"/>
      <c r="B11" s="223"/>
      <c r="C11" s="223"/>
      <c r="D11" s="223"/>
      <c r="E11" s="223"/>
      <c r="F11" s="223"/>
      <c r="G11" s="223"/>
      <c r="H11" s="223"/>
      <c r="I11" s="223"/>
      <c r="J11" s="223"/>
      <c r="K11" s="223"/>
      <c r="L11" s="223"/>
      <c r="M11" s="223"/>
      <c r="N11" s="223"/>
      <c r="O11" s="223"/>
      <c r="P11" s="223"/>
      <c r="Q11" s="223"/>
      <c r="R11" s="223"/>
      <c r="S11" s="37"/>
      <c r="T11" s="37"/>
      <c r="U11" s="37"/>
      <c r="V11" s="37"/>
    </row>
  </sheetData>
  <sheetProtection/>
  <mergeCells count="15">
    <mergeCell ref="A9:B9"/>
    <mergeCell ref="C9:Q9"/>
    <mergeCell ref="C10:Q10"/>
    <mergeCell ref="A11:R11"/>
    <mergeCell ref="O1:Q1"/>
    <mergeCell ref="A2:Q2"/>
    <mergeCell ref="M3:Q3"/>
    <mergeCell ref="A4:A5"/>
    <mergeCell ref="B4:B5"/>
    <mergeCell ref="C4:C5"/>
    <mergeCell ref="D4:D5"/>
    <mergeCell ref="E4:E5"/>
    <mergeCell ref="F4:J4"/>
    <mergeCell ref="K4:L4"/>
    <mergeCell ref="M4:Q4"/>
  </mergeCell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33.xml><?xml version="1.0" encoding="utf-8"?>
<worksheet xmlns="http://schemas.openxmlformats.org/spreadsheetml/2006/main" xmlns:r="http://schemas.openxmlformats.org/officeDocument/2006/relationships">
  <sheetPr>
    <tabColor theme="0"/>
  </sheetPr>
  <dimension ref="A1:AB13"/>
  <sheetViews>
    <sheetView view="pageBreakPreview" zoomScaleSheetLayoutView="100" zoomScalePageLayoutView="0" workbookViewId="0" topLeftCell="A1">
      <selection activeCell="A2" sqref="A2:S2"/>
    </sheetView>
  </sheetViews>
  <sheetFormatPr defaultColWidth="9.140625" defaultRowHeight="15"/>
  <cols>
    <col min="1" max="1" width="5.7109375" style="27" customWidth="1"/>
    <col min="2" max="2" width="9.140625" style="27" customWidth="1"/>
    <col min="3" max="3" width="10.28125" style="27" customWidth="1"/>
    <col min="4" max="4" width="6.421875" style="27" customWidth="1"/>
    <col min="5" max="5" width="6.28125" style="27" customWidth="1"/>
    <col min="6" max="6" width="7.28125" style="27" customWidth="1"/>
    <col min="7" max="7" width="6.00390625" style="27" customWidth="1"/>
    <col min="8" max="8" width="7.28125" style="27" customWidth="1"/>
    <col min="9" max="9" width="7.00390625" style="27" customWidth="1"/>
    <col min="10" max="12" width="7.140625" style="27" customWidth="1"/>
    <col min="13" max="13" width="6.8515625" style="27" customWidth="1"/>
    <col min="14" max="14" width="7.140625" style="27" customWidth="1"/>
    <col min="15" max="15" width="6.421875" style="27" customWidth="1"/>
    <col min="16" max="16" width="9.421875" style="27" customWidth="1"/>
    <col min="17" max="17" width="4.57421875" style="27" customWidth="1"/>
    <col min="18" max="18" width="6.28125" style="27" customWidth="1"/>
    <col min="19" max="19" width="5.28125" style="27" customWidth="1"/>
    <col min="20" max="16384" width="9.140625" style="27" customWidth="1"/>
  </cols>
  <sheetData>
    <row r="1" spans="1:19" ht="15.75">
      <c r="A1" s="274" t="s">
        <v>518</v>
      </c>
      <c r="B1" s="274"/>
      <c r="C1" s="274"/>
      <c r="D1" s="274"/>
      <c r="E1" s="274"/>
      <c r="F1" s="274"/>
      <c r="G1" s="274"/>
      <c r="H1" s="274"/>
      <c r="I1" s="274"/>
      <c r="J1" s="274"/>
      <c r="K1" s="274"/>
      <c r="L1" s="274"/>
      <c r="M1" s="274"/>
      <c r="N1" s="274"/>
      <c r="O1" s="274"/>
      <c r="P1" s="274"/>
      <c r="Q1" s="274"/>
      <c r="R1" s="274"/>
      <c r="S1" s="274"/>
    </row>
    <row r="2" spans="1:19" ht="15.75">
      <c r="A2" s="273" t="s">
        <v>970</v>
      </c>
      <c r="B2" s="273"/>
      <c r="C2" s="273"/>
      <c r="D2" s="273"/>
      <c r="E2" s="273"/>
      <c r="F2" s="273"/>
      <c r="G2" s="273"/>
      <c r="H2" s="273"/>
      <c r="I2" s="273"/>
      <c r="J2" s="273"/>
      <c r="K2" s="273"/>
      <c r="L2" s="273"/>
      <c r="M2" s="273"/>
      <c r="N2" s="273"/>
      <c r="O2" s="273"/>
      <c r="P2" s="273"/>
      <c r="Q2" s="273"/>
      <c r="R2" s="273"/>
      <c r="S2" s="273"/>
    </row>
    <row r="3" spans="1:19" ht="15.75">
      <c r="A3" s="251" t="s">
        <v>519</v>
      </c>
      <c r="B3" s="251"/>
      <c r="C3" s="251"/>
      <c r="D3" s="251"/>
      <c r="E3" s="251"/>
      <c r="F3" s="251"/>
      <c r="G3" s="251"/>
      <c r="H3" s="251"/>
      <c r="I3" s="251"/>
      <c r="J3" s="251"/>
      <c r="K3" s="251"/>
      <c r="L3" s="251"/>
      <c r="M3" s="251"/>
      <c r="N3" s="251"/>
      <c r="O3" s="251"/>
      <c r="P3" s="251"/>
      <c r="Q3" s="251"/>
      <c r="R3" s="251"/>
      <c r="S3" s="251"/>
    </row>
    <row r="4" spans="1:19" ht="19.5" customHeight="1">
      <c r="A4" s="28"/>
      <c r="B4" s="28"/>
      <c r="C4" s="28"/>
      <c r="D4" s="28"/>
      <c r="E4" s="28"/>
      <c r="F4" s="28"/>
      <c r="G4" s="28"/>
      <c r="H4" s="28"/>
      <c r="I4" s="28"/>
      <c r="J4" s="28"/>
      <c r="K4" s="28"/>
      <c r="L4" s="28"/>
      <c r="M4" s="28"/>
      <c r="N4" s="28"/>
      <c r="O4" s="28"/>
      <c r="P4" s="309" t="s">
        <v>6</v>
      </c>
      <c r="Q4" s="309"/>
      <c r="R4" s="309"/>
      <c r="S4" s="309"/>
    </row>
    <row r="5" spans="1:19" ht="18" customHeight="1">
      <c r="A5" s="256" t="s">
        <v>676</v>
      </c>
      <c r="B5" s="256" t="s">
        <v>698</v>
      </c>
      <c r="C5" s="256" t="s">
        <v>520</v>
      </c>
      <c r="D5" s="256" t="s">
        <v>521</v>
      </c>
      <c r="E5" s="256"/>
      <c r="F5" s="256"/>
      <c r="G5" s="256"/>
      <c r="H5" s="256"/>
      <c r="I5" s="256"/>
      <c r="J5" s="256"/>
      <c r="K5" s="256"/>
      <c r="L5" s="256"/>
      <c r="M5" s="256"/>
      <c r="N5" s="256"/>
      <c r="O5" s="256"/>
      <c r="P5" s="256"/>
      <c r="Q5" s="256"/>
      <c r="R5" s="256"/>
      <c r="S5" s="256"/>
    </row>
    <row r="6" spans="1:19" ht="90.75" customHeight="1">
      <c r="A6" s="256"/>
      <c r="B6" s="256"/>
      <c r="C6" s="256"/>
      <c r="D6" s="256" t="s">
        <v>522</v>
      </c>
      <c r="E6" s="256"/>
      <c r="F6" s="256" t="s">
        <v>141</v>
      </c>
      <c r="G6" s="256"/>
      <c r="H6" s="280" t="s">
        <v>139</v>
      </c>
      <c r="I6" s="282"/>
      <c r="J6" s="256" t="s">
        <v>523</v>
      </c>
      <c r="K6" s="256"/>
      <c r="L6" s="256" t="s">
        <v>524</v>
      </c>
      <c r="M6" s="256"/>
      <c r="N6" s="256" t="s">
        <v>525</v>
      </c>
      <c r="O6" s="256"/>
      <c r="P6" s="256" t="s">
        <v>526</v>
      </c>
      <c r="Q6" s="256"/>
      <c r="R6" s="256" t="s">
        <v>527</v>
      </c>
      <c r="S6" s="256"/>
    </row>
    <row r="7" spans="1:19" ht="16.5" customHeight="1">
      <c r="A7" s="256"/>
      <c r="B7" s="256"/>
      <c r="C7" s="256"/>
      <c r="D7" s="42" t="s">
        <v>500</v>
      </c>
      <c r="E7" s="42" t="s">
        <v>755</v>
      </c>
      <c r="F7" s="42" t="s">
        <v>500</v>
      </c>
      <c r="G7" s="42" t="s">
        <v>755</v>
      </c>
      <c r="H7" s="42" t="s">
        <v>500</v>
      </c>
      <c r="I7" s="42" t="s">
        <v>755</v>
      </c>
      <c r="J7" s="42" t="s">
        <v>500</v>
      </c>
      <c r="K7" s="42" t="s">
        <v>755</v>
      </c>
      <c r="L7" s="42" t="s">
        <v>500</v>
      </c>
      <c r="M7" s="42" t="s">
        <v>755</v>
      </c>
      <c r="N7" s="42" t="s">
        <v>500</v>
      </c>
      <c r="O7" s="42" t="s">
        <v>755</v>
      </c>
      <c r="P7" s="42" t="s">
        <v>500</v>
      </c>
      <c r="Q7" s="42" t="s">
        <v>755</v>
      </c>
      <c r="R7" s="42" t="s">
        <v>500</v>
      </c>
      <c r="S7" s="42" t="s">
        <v>755</v>
      </c>
    </row>
    <row r="8" spans="1:19" ht="15.75">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row>
    <row r="9" spans="1:19" ht="15.75">
      <c r="A9" s="47">
        <f>1!A8</f>
        <v>50</v>
      </c>
      <c r="B9" s="47" t="str">
        <f>1!B8</f>
        <v>ТАТУ</v>
      </c>
      <c r="C9" s="18">
        <f>D9+F9+J9+L9+N9+P9+R9+H9</f>
        <v>2340</v>
      </c>
      <c r="D9" s="23">
        <v>80</v>
      </c>
      <c r="E9" s="18">
        <f>D9/C9*100</f>
        <v>3.418803418803419</v>
      </c>
      <c r="F9" s="23">
        <v>1503</v>
      </c>
      <c r="G9" s="18">
        <f>F9/C9*100</f>
        <v>64.23076923076924</v>
      </c>
      <c r="H9" s="97">
        <v>255</v>
      </c>
      <c r="I9" s="18">
        <f>H9/C9*100</f>
        <v>10.897435897435898</v>
      </c>
      <c r="J9" s="23">
        <v>321</v>
      </c>
      <c r="K9" s="18">
        <f>J9/C9*100</f>
        <v>13.717948717948719</v>
      </c>
      <c r="L9" s="23">
        <v>78</v>
      </c>
      <c r="M9" s="18">
        <f>L9/C9*100</f>
        <v>3.3333333333333335</v>
      </c>
      <c r="N9" s="23">
        <v>45</v>
      </c>
      <c r="O9" s="18">
        <f>N9/C9*100</f>
        <v>1.9230769230769231</v>
      </c>
      <c r="P9" s="23">
        <v>2</v>
      </c>
      <c r="Q9" s="18">
        <f>P9/C9*100</f>
        <v>0.08547008547008547</v>
      </c>
      <c r="R9" s="42">
        <v>56</v>
      </c>
      <c r="S9" s="98">
        <f>R9/C9*100</f>
        <v>2.3931623931623935</v>
      </c>
    </row>
    <row r="10" spans="1:19" s="73" customFormat="1" ht="15.75">
      <c r="A10" s="73" t="s">
        <v>684</v>
      </c>
      <c r="B10" s="73" t="s">
        <v>684</v>
      </c>
      <c r="C10" s="73" t="s">
        <v>684</v>
      </c>
      <c r="E10" s="73" t="s">
        <v>684</v>
      </c>
      <c r="G10" s="73" t="s">
        <v>684</v>
      </c>
      <c r="I10" s="73" t="s">
        <v>684</v>
      </c>
      <c r="K10" s="73" t="s">
        <v>684</v>
      </c>
      <c r="M10" s="73" t="s">
        <v>684</v>
      </c>
      <c r="O10" s="73" t="s">
        <v>684</v>
      </c>
      <c r="Q10" s="73" t="s">
        <v>684</v>
      </c>
      <c r="S10" s="73" t="s">
        <v>684</v>
      </c>
    </row>
    <row r="11" spans="1:28" s="1" customFormat="1" ht="18" customHeight="1">
      <c r="A11" s="62" t="s">
        <v>685</v>
      </c>
      <c r="B11" s="224" t="s">
        <v>686</v>
      </c>
      <c r="C11" s="224"/>
      <c r="D11" s="224"/>
      <c r="E11" s="224"/>
      <c r="F11" s="224"/>
      <c r="G11" s="224"/>
      <c r="H11" s="224"/>
      <c r="I11" s="224"/>
      <c r="J11" s="224"/>
      <c r="K11" s="224"/>
      <c r="L11" s="224"/>
      <c r="M11" s="224"/>
      <c r="N11" s="224"/>
      <c r="O11" s="224"/>
      <c r="P11" s="224"/>
      <c r="Q11" s="224"/>
      <c r="R11" s="224"/>
      <c r="S11" s="224"/>
      <c r="T11" s="50"/>
      <c r="U11" s="8"/>
      <c r="V11" s="8"/>
      <c r="W11" s="8"/>
      <c r="X11" s="8"/>
      <c r="Y11" s="8"/>
      <c r="Z11" s="8"/>
      <c r="AA11" s="8"/>
      <c r="AB11" s="8"/>
    </row>
    <row r="12" spans="1:28" s="1" customFormat="1" ht="18" customHeight="1">
      <c r="A12" s="62"/>
      <c r="B12" s="224" t="s">
        <v>140</v>
      </c>
      <c r="C12" s="224"/>
      <c r="D12" s="224"/>
      <c r="E12" s="224"/>
      <c r="F12" s="224"/>
      <c r="G12" s="224"/>
      <c r="H12" s="224"/>
      <c r="I12" s="224"/>
      <c r="J12" s="224"/>
      <c r="K12" s="224"/>
      <c r="L12" s="224"/>
      <c r="M12" s="224"/>
      <c r="N12" s="224"/>
      <c r="O12" s="224"/>
      <c r="P12" s="224"/>
      <c r="Q12" s="224"/>
      <c r="R12" s="224"/>
      <c r="S12" s="224"/>
      <c r="T12" s="50"/>
      <c r="U12" s="8"/>
      <c r="V12" s="8"/>
      <c r="W12" s="8"/>
      <c r="X12" s="8"/>
      <c r="Y12" s="8"/>
      <c r="Z12" s="8"/>
      <c r="AA12" s="8"/>
      <c r="AB12" s="8"/>
    </row>
    <row r="13" spans="1:23" ht="15.75">
      <c r="A13" s="223"/>
      <c r="B13" s="223"/>
      <c r="C13" s="223"/>
      <c r="D13" s="223"/>
      <c r="E13" s="223"/>
      <c r="F13" s="223"/>
      <c r="G13" s="223"/>
      <c r="H13" s="223"/>
      <c r="I13" s="223"/>
      <c r="J13" s="223"/>
      <c r="K13" s="223"/>
      <c r="L13" s="223"/>
      <c r="M13" s="223"/>
      <c r="N13" s="223"/>
      <c r="O13" s="223"/>
      <c r="P13" s="223"/>
      <c r="Q13" s="223"/>
      <c r="R13" s="223"/>
      <c r="S13" s="223"/>
      <c r="T13" s="37"/>
      <c r="U13" s="37"/>
      <c r="V13" s="37"/>
      <c r="W13" s="37"/>
    </row>
  </sheetData>
  <sheetProtection/>
  <mergeCells count="19">
    <mergeCell ref="A1:S1"/>
    <mergeCell ref="A2:S2"/>
    <mergeCell ref="A3:S3"/>
    <mergeCell ref="P4:S4"/>
    <mergeCell ref="B12:S12"/>
    <mergeCell ref="B5:B7"/>
    <mergeCell ref="C5:C7"/>
    <mergeCell ref="D5:S5"/>
    <mergeCell ref="D6:E6"/>
    <mergeCell ref="F6:G6"/>
    <mergeCell ref="A13:S13"/>
    <mergeCell ref="J6:K6"/>
    <mergeCell ref="L6:M6"/>
    <mergeCell ref="N6:O6"/>
    <mergeCell ref="P6:Q6"/>
    <mergeCell ref="R6:S6"/>
    <mergeCell ref="B11:S11"/>
    <mergeCell ref="H6:I6"/>
    <mergeCell ref="A5:A7"/>
  </mergeCells>
  <printOptions/>
  <pageMargins left="0.5905511811023623" right="0.35" top="0.7480314960629921" bottom="0.7480314960629921" header="0.31496062992125984" footer="0.31496062992125984"/>
  <pageSetup horizontalDpi="600" verticalDpi="600" orientation="landscape" paperSize="9" scale="103" r:id="rId1"/>
</worksheet>
</file>

<file path=xl/worksheets/sheet34.xml><?xml version="1.0" encoding="utf-8"?>
<worksheet xmlns="http://schemas.openxmlformats.org/spreadsheetml/2006/main" xmlns:r="http://schemas.openxmlformats.org/officeDocument/2006/relationships">
  <sheetPr>
    <tabColor rgb="FFFF0000"/>
  </sheetPr>
  <dimension ref="A1:AD13"/>
  <sheetViews>
    <sheetView view="pageBreakPreview" zoomScaleNormal="90" zoomScaleSheetLayoutView="100" zoomScalePageLayoutView="0" workbookViewId="0" topLeftCell="A7">
      <selection activeCell="H10" sqref="H10"/>
    </sheetView>
  </sheetViews>
  <sheetFormatPr defaultColWidth="9.140625" defaultRowHeight="15"/>
  <cols>
    <col min="1" max="1" width="5.57421875" style="1" customWidth="1"/>
    <col min="2" max="2" width="6.421875" style="1" customWidth="1"/>
    <col min="3" max="3" width="6.7109375" style="1" customWidth="1"/>
    <col min="4" max="4" width="5.57421875" style="1" customWidth="1"/>
    <col min="5" max="5" width="6.57421875" style="1" customWidth="1"/>
    <col min="6" max="6" width="10.00390625" style="1" customWidth="1"/>
    <col min="7" max="7" width="5.421875" style="1" customWidth="1"/>
    <col min="8" max="8" width="6.421875" style="1" customWidth="1"/>
    <col min="9" max="9" width="6.28125" style="1" customWidth="1"/>
    <col min="10" max="10" width="6.140625" style="1" customWidth="1"/>
    <col min="11" max="11" width="6.421875" style="1" customWidth="1"/>
    <col min="12" max="12" width="4.57421875" style="1" customWidth="1"/>
    <col min="13" max="13" width="5.140625" style="1" customWidth="1"/>
    <col min="14" max="14" width="5.57421875" style="1" customWidth="1"/>
    <col min="15" max="15" width="4.28125" style="1" customWidth="1"/>
    <col min="16" max="16" width="6.28125" style="1" customWidth="1"/>
    <col min="17" max="20" width="4.28125" style="1" customWidth="1"/>
    <col min="21" max="21" width="6.7109375" style="1" customWidth="1"/>
    <col min="22" max="22" width="5.8515625" style="1" customWidth="1"/>
    <col min="23" max="23" width="4.421875" style="1" customWidth="1"/>
    <col min="24" max="24" width="5.00390625" style="1" customWidth="1"/>
    <col min="25" max="28" width="4.421875" style="1" customWidth="1"/>
    <col min="29" max="29" width="5.7109375" style="1" customWidth="1"/>
    <col min="30" max="30" width="6.00390625" style="1" customWidth="1"/>
    <col min="31" max="16384" width="9.140625" style="1" customWidth="1"/>
  </cols>
  <sheetData>
    <row r="1" spans="1:30" ht="15.75">
      <c r="A1" s="274" t="s">
        <v>528</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0" ht="15.75" customHeight="1">
      <c r="A2" s="273" t="s">
        <v>971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15.75">
      <c r="A3" s="273" t="s">
        <v>519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0" ht="15.75">
      <c r="A4" s="315" t="s">
        <v>5</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row>
    <row r="5" spans="1:30" ht="72.75" customHeight="1">
      <c r="A5" s="256" t="s">
        <v>676</v>
      </c>
      <c r="B5" s="256" t="s">
        <v>698</v>
      </c>
      <c r="C5" s="232" t="s">
        <v>529</v>
      </c>
      <c r="D5" s="277" t="s">
        <v>530</v>
      </c>
      <c r="E5" s="256" t="s">
        <v>531</v>
      </c>
      <c r="F5" s="256"/>
      <c r="G5" s="256"/>
      <c r="H5" s="256"/>
      <c r="I5" s="256"/>
      <c r="J5" s="256"/>
      <c r="K5" s="256"/>
      <c r="L5" s="256"/>
      <c r="M5" s="257" t="s">
        <v>532</v>
      </c>
      <c r="N5" s="310" t="s">
        <v>533</v>
      </c>
      <c r="O5" s="313" t="s">
        <v>534</v>
      </c>
      <c r="P5" s="313"/>
      <c r="Q5" s="313"/>
      <c r="R5" s="313"/>
      <c r="S5" s="313"/>
      <c r="T5" s="313"/>
      <c r="U5" s="313"/>
      <c r="V5" s="313"/>
      <c r="W5" s="313" t="s">
        <v>535</v>
      </c>
      <c r="X5" s="313"/>
      <c r="Y5" s="313"/>
      <c r="Z5" s="313"/>
      <c r="AA5" s="313"/>
      <c r="AB5" s="313"/>
      <c r="AC5" s="313"/>
      <c r="AD5" s="313"/>
    </row>
    <row r="6" spans="1:30" ht="15.75" customHeight="1">
      <c r="A6" s="256"/>
      <c r="B6" s="256"/>
      <c r="C6" s="232"/>
      <c r="D6" s="314"/>
      <c r="E6" s="257" t="s">
        <v>536</v>
      </c>
      <c r="F6" s="256" t="s">
        <v>759</v>
      </c>
      <c r="G6" s="256"/>
      <c r="H6" s="256"/>
      <c r="I6" s="256"/>
      <c r="J6" s="256"/>
      <c r="K6" s="256"/>
      <c r="L6" s="256"/>
      <c r="M6" s="257"/>
      <c r="N6" s="310"/>
      <c r="O6" s="310" t="s">
        <v>536</v>
      </c>
      <c r="P6" s="310" t="s">
        <v>537</v>
      </c>
      <c r="Q6" s="313" t="s">
        <v>759</v>
      </c>
      <c r="R6" s="313"/>
      <c r="S6" s="313"/>
      <c r="T6" s="313"/>
      <c r="U6" s="313"/>
      <c r="V6" s="313"/>
      <c r="W6" s="310" t="s">
        <v>536</v>
      </c>
      <c r="X6" s="310" t="s">
        <v>537</v>
      </c>
      <c r="Y6" s="313" t="s">
        <v>759</v>
      </c>
      <c r="Z6" s="313"/>
      <c r="AA6" s="313"/>
      <c r="AB6" s="313"/>
      <c r="AC6" s="313"/>
      <c r="AD6" s="313"/>
    </row>
    <row r="7" spans="1:30" ht="94.5" customHeight="1">
      <c r="A7" s="256"/>
      <c r="B7" s="256"/>
      <c r="C7" s="232"/>
      <c r="D7" s="314"/>
      <c r="E7" s="257"/>
      <c r="F7" s="232" t="s">
        <v>412</v>
      </c>
      <c r="G7" s="257" t="s">
        <v>539</v>
      </c>
      <c r="H7" s="257" t="s">
        <v>413</v>
      </c>
      <c r="I7" s="257" t="s">
        <v>25</v>
      </c>
      <c r="J7" s="257" t="s">
        <v>542</v>
      </c>
      <c r="K7" s="257" t="s">
        <v>543</v>
      </c>
      <c r="L7" s="257" t="s">
        <v>544</v>
      </c>
      <c r="M7" s="257"/>
      <c r="N7" s="310"/>
      <c r="O7" s="310"/>
      <c r="P7" s="310"/>
      <c r="Q7" s="310" t="s">
        <v>545</v>
      </c>
      <c r="R7" s="311" t="s">
        <v>546</v>
      </c>
      <c r="S7" s="310" t="s">
        <v>547</v>
      </c>
      <c r="T7" s="310" t="s">
        <v>548</v>
      </c>
      <c r="U7" s="310" t="s">
        <v>549</v>
      </c>
      <c r="V7" s="310" t="s">
        <v>550</v>
      </c>
      <c r="W7" s="310"/>
      <c r="X7" s="310"/>
      <c r="Y7" s="310" t="s">
        <v>545</v>
      </c>
      <c r="Z7" s="311" t="s">
        <v>546</v>
      </c>
      <c r="AA7" s="310" t="s">
        <v>547</v>
      </c>
      <c r="AB7" s="310" t="s">
        <v>551</v>
      </c>
      <c r="AC7" s="310" t="s">
        <v>552</v>
      </c>
      <c r="AD7" s="310" t="s">
        <v>550</v>
      </c>
    </row>
    <row r="8" spans="1:30" ht="125.25" customHeight="1">
      <c r="A8" s="256"/>
      <c r="B8" s="256"/>
      <c r="C8" s="232"/>
      <c r="D8" s="278"/>
      <c r="E8" s="257"/>
      <c r="F8" s="232"/>
      <c r="G8" s="257"/>
      <c r="H8" s="257"/>
      <c r="I8" s="257"/>
      <c r="J8" s="257"/>
      <c r="K8" s="257"/>
      <c r="L8" s="257"/>
      <c r="M8" s="257"/>
      <c r="N8" s="310"/>
      <c r="O8" s="310"/>
      <c r="P8" s="310"/>
      <c r="Q8" s="310"/>
      <c r="R8" s="312"/>
      <c r="S8" s="310"/>
      <c r="T8" s="310"/>
      <c r="U8" s="310"/>
      <c r="V8" s="310"/>
      <c r="W8" s="310"/>
      <c r="X8" s="310"/>
      <c r="Y8" s="310"/>
      <c r="Z8" s="312"/>
      <c r="AA8" s="310"/>
      <c r="AB8" s="310"/>
      <c r="AC8" s="310"/>
      <c r="AD8" s="310"/>
    </row>
    <row r="9" spans="1:30" ht="15.75">
      <c r="A9" s="42">
        <v>1</v>
      </c>
      <c r="B9" s="42">
        <v>2</v>
      </c>
      <c r="C9" s="42">
        <v>3</v>
      </c>
      <c r="D9" s="42">
        <v>4</v>
      </c>
      <c r="E9" s="42">
        <v>5</v>
      </c>
      <c r="F9" s="42">
        <v>6</v>
      </c>
      <c r="G9" s="42">
        <v>7</v>
      </c>
      <c r="H9" s="42">
        <v>8</v>
      </c>
      <c r="I9" s="42">
        <v>9</v>
      </c>
      <c r="J9" s="42">
        <v>10</v>
      </c>
      <c r="K9" s="42">
        <v>11</v>
      </c>
      <c r="L9" s="42">
        <v>12</v>
      </c>
      <c r="M9" s="42">
        <v>13</v>
      </c>
      <c r="N9" s="42">
        <v>14</v>
      </c>
      <c r="O9" s="42">
        <v>15</v>
      </c>
      <c r="P9" s="42">
        <v>16</v>
      </c>
      <c r="Q9" s="42">
        <v>17</v>
      </c>
      <c r="R9" s="42">
        <v>18</v>
      </c>
      <c r="S9" s="42">
        <v>19</v>
      </c>
      <c r="T9" s="42">
        <v>20</v>
      </c>
      <c r="U9" s="42">
        <v>21</v>
      </c>
      <c r="V9" s="42">
        <v>22</v>
      </c>
      <c r="W9" s="42">
        <v>23</v>
      </c>
      <c r="X9" s="42">
        <v>24</v>
      </c>
      <c r="Y9" s="42">
        <v>25</v>
      </c>
      <c r="Z9" s="42">
        <v>26</v>
      </c>
      <c r="AA9" s="42">
        <v>27</v>
      </c>
      <c r="AB9" s="42">
        <v>28</v>
      </c>
      <c r="AC9" s="42">
        <v>29</v>
      </c>
      <c r="AD9" s="42">
        <v>30</v>
      </c>
    </row>
    <row r="10" spans="1:30" ht="66.75">
      <c r="A10" s="32">
        <f>1!A8</f>
        <v>50</v>
      </c>
      <c r="B10" s="32" t="str">
        <f>1!B8</f>
        <v>ТАТУ</v>
      </c>
      <c r="C10" s="195">
        <v>16</v>
      </c>
      <c r="D10" s="196" t="s">
        <v>33</v>
      </c>
      <c r="E10" s="103">
        <f>F10+H10+I10+L10</f>
        <v>1740</v>
      </c>
      <c r="F10" s="102">
        <v>276</v>
      </c>
      <c r="G10" s="102">
        <v>53</v>
      </c>
      <c r="H10" s="102">
        <v>1378</v>
      </c>
      <c r="I10" s="102">
        <v>86</v>
      </c>
      <c r="J10" s="102">
        <v>1599</v>
      </c>
      <c r="K10" s="102">
        <v>1599</v>
      </c>
      <c r="L10" s="102">
        <v>0</v>
      </c>
      <c r="M10" s="103">
        <f>E10/1!J8*100</f>
        <v>30.350601779173207</v>
      </c>
      <c r="N10" s="165">
        <v>243</v>
      </c>
      <c r="O10" s="165">
        <v>235</v>
      </c>
      <c r="P10" s="166">
        <f>SUM(Q10:V10)</f>
        <v>1100</v>
      </c>
      <c r="Q10" s="165">
        <v>0</v>
      </c>
      <c r="R10" s="165">
        <v>100</v>
      </c>
      <c r="S10" s="165">
        <v>0</v>
      </c>
      <c r="T10" s="165">
        <v>0</v>
      </c>
      <c r="U10" s="165">
        <v>1000</v>
      </c>
      <c r="V10" s="165">
        <v>0</v>
      </c>
      <c r="W10" s="165">
        <v>0</v>
      </c>
      <c r="X10" s="166">
        <f>SUM(Y10:AD10)</f>
        <v>1100</v>
      </c>
      <c r="Y10" s="165">
        <v>0</v>
      </c>
      <c r="Z10" s="165">
        <v>300</v>
      </c>
      <c r="AA10" s="165">
        <v>0</v>
      </c>
      <c r="AB10" s="165">
        <v>0</v>
      </c>
      <c r="AC10" s="165">
        <v>800</v>
      </c>
      <c r="AD10" s="165">
        <v>0</v>
      </c>
    </row>
    <row r="11" spans="1:27" ht="15.75">
      <c r="A11" s="7" t="s">
        <v>684</v>
      </c>
      <c r="B11" s="7" t="s">
        <v>684</v>
      </c>
      <c r="C11" s="7"/>
      <c r="D11" s="7"/>
      <c r="E11" s="7" t="s">
        <v>684</v>
      </c>
      <c r="F11" s="7"/>
      <c r="G11" s="7"/>
      <c r="H11" s="7"/>
      <c r="I11" s="7"/>
      <c r="J11" s="7"/>
      <c r="K11" s="7"/>
      <c r="L11" s="7"/>
      <c r="M11" s="7" t="s">
        <v>684</v>
      </c>
      <c r="N11" s="7"/>
      <c r="O11" s="7"/>
      <c r="P11" s="7" t="s">
        <v>684</v>
      </c>
      <c r="Q11" s="7"/>
      <c r="R11" s="7"/>
      <c r="S11" s="7"/>
      <c r="T11" s="7"/>
      <c r="U11" s="7"/>
      <c r="V11" s="7"/>
      <c r="W11" s="7"/>
      <c r="X11" s="7" t="s">
        <v>684</v>
      </c>
      <c r="Y11" s="7"/>
      <c r="Z11" s="7"/>
      <c r="AA11" s="7"/>
    </row>
    <row r="12" spans="1:28" ht="18" customHeight="1">
      <c r="A12" s="62" t="s">
        <v>685</v>
      </c>
      <c r="B12" s="224" t="s">
        <v>686</v>
      </c>
      <c r="C12" s="224"/>
      <c r="D12" s="224"/>
      <c r="E12" s="224"/>
      <c r="F12" s="224"/>
      <c r="G12" s="224"/>
      <c r="H12" s="224"/>
      <c r="I12" s="224"/>
      <c r="J12" s="224"/>
      <c r="K12" s="224"/>
      <c r="L12" s="224"/>
      <c r="M12" s="224"/>
      <c r="N12" s="224"/>
      <c r="O12" s="224"/>
      <c r="P12" s="224"/>
      <c r="Q12" s="224"/>
      <c r="R12" s="85"/>
      <c r="S12" s="50"/>
      <c r="T12" s="8"/>
      <c r="U12" s="8"/>
      <c r="V12" s="8"/>
      <c r="W12" s="8"/>
      <c r="X12" s="8"/>
      <c r="Y12" s="8"/>
      <c r="Z12" s="8"/>
      <c r="AA12" s="8"/>
      <c r="AB12" s="8"/>
    </row>
    <row r="13" spans="1:22" ht="15.75">
      <c r="A13" s="223" t="s">
        <v>553</v>
      </c>
      <c r="B13" s="223"/>
      <c r="C13" s="223"/>
      <c r="D13" s="223"/>
      <c r="E13" s="223"/>
      <c r="F13" s="223"/>
      <c r="G13" s="223"/>
      <c r="H13" s="223"/>
      <c r="I13" s="223"/>
      <c r="J13" s="223"/>
      <c r="K13" s="223"/>
      <c r="L13" s="223"/>
      <c r="M13" s="223"/>
      <c r="N13" s="223"/>
      <c r="O13" s="223"/>
      <c r="P13" s="223"/>
      <c r="Q13" s="223"/>
      <c r="R13" s="223"/>
      <c r="S13" s="223"/>
      <c r="T13" s="223"/>
      <c r="U13" s="223"/>
      <c r="V13" s="223"/>
    </row>
  </sheetData>
  <sheetProtection/>
  <mergeCells count="42">
    <mergeCell ref="J7:J8"/>
    <mergeCell ref="AD7:AD8"/>
    <mergeCell ref="Q7:Q8"/>
    <mergeCell ref="AA7:AA8"/>
    <mergeCell ref="AB7:AB8"/>
    <mergeCell ref="AC7:AC8"/>
    <mergeCell ref="Y6:AD6"/>
    <mergeCell ref="X6:X8"/>
    <mergeCell ref="Y7:Y8"/>
    <mergeCell ref="Z7:Z8"/>
    <mergeCell ref="A1:AD1"/>
    <mergeCell ref="A2:AD2"/>
    <mergeCell ref="A3:AD3"/>
    <mergeCell ref="A4:AD4"/>
    <mergeCell ref="A5:A8"/>
    <mergeCell ref="W5:AD5"/>
    <mergeCell ref="E6:E8"/>
    <mergeCell ref="F6:L6"/>
    <mergeCell ref="O6:O8"/>
    <mergeCell ref="P6:P8"/>
    <mergeCell ref="Q6:V6"/>
    <mergeCell ref="W6:W8"/>
    <mergeCell ref="H7:H8"/>
    <mergeCell ref="M5:M8"/>
    <mergeCell ref="E5:L5"/>
    <mergeCell ref="C5:C8"/>
    <mergeCell ref="A13:V13"/>
    <mergeCell ref="S7:S8"/>
    <mergeCell ref="T7:T8"/>
    <mergeCell ref="U7:U8"/>
    <mergeCell ref="V7:V8"/>
    <mergeCell ref="K7:K8"/>
    <mergeCell ref="R7:R8"/>
    <mergeCell ref="N5:N8"/>
    <mergeCell ref="O5:V5"/>
    <mergeCell ref="D5:D8"/>
    <mergeCell ref="L7:L8"/>
    <mergeCell ref="G7:G8"/>
    <mergeCell ref="B12:Q12"/>
    <mergeCell ref="F7:F8"/>
    <mergeCell ref="B5:B8"/>
    <mergeCell ref="I7:I8"/>
  </mergeCells>
  <hyperlinks>
    <hyperlink ref="D10" r:id="rId1" display="http://tuit.uz"/>
  </hyperlinks>
  <printOptions/>
  <pageMargins left="0.3937007874015748" right="0.3937007874015748" top="0.7480314960629921" bottom="0.7480314960629921" header="0.31496062992125984" footer="0.31496062992125984"/>
  <pageSetup horizontalDpi="600" verticalDpi="600" orientation="landscape" paperSize="9" scale="84" r:id="rId2"/>
</worksheet>
</file>

<file path=xl/worksheets/sheet35.xml><?xml version="1.0" encoding="utf-8"?>
<worksheet xmlns="http://schemas.openxmlformats.org/spreadsheetml/2006/main" xmlns:r="http://schemas.openxmlformats.org/officeDocument/2006/relationships">
  <sheetPr>
    <tabColor theme="0"/>
  </sheetPr>
  <dimension ref="A1:Z10"/>
  <sheetViews>
    <sheetView view="pageBreakPreview" zoomScaleSheetLayoutView="100" zoomScalePageLayoutView="0" workbookViewId="0" topLeftCell="A1">
      <selection activeCell="A2" sqref="A2:J2"/>
    </sheetView>
  </sheetViews>
  <sheetFormatPr defaultColWidth="9.140625" defaultRowHeight="15"/>
  <cols>
    <col min="1" max="1" width="7.28125" style="1" customWidth="1"/>
    <col min="2" max="2" width="9.8515625" style="1" customWidth="1"/>
    <col min="3" max="3" width="15.57421875" style="1" customWidth="1"/>
    <col min="4" max="4" width="14.00390625" style="1" customWidth="1"/>
    <col min="5" max="5" width="14.57421875" style="1" customWidth="1"/>
    <col min="6" max="6" width="13.28125" style="1" customWidth="1"/>
    <col min="7" max="7" width="10.7109375" style="1" customWidth="1"/>
    <col min="8" max="8" width="11.7109375" style="1" customWidth="1"/>
    <col min="9" max="9" width="11.57421875" style="1" customWidth="1"/>
    <col min="10" max="10" width="12.140625" style="1" customWidth="1"/>
    <col min="11" max="13" width="9.140625" style="1" customWidth="1"/>
    <col min="14" max="14" width="15.7109375" style="1" customWidth="1"/>
    <col min="15" max="15" width="16.140625" style="1" customWidth="1"/>
    <col min="16" max="16384" width="9.140625" style="1" customWidth="1"/>
  </cols>
  <sheetData>
    <row r="1" spans="1:10" ht="15.75">
      <c r="A1" s="274" t="s">
        <v>554</v>
      </c>
      <c r="B1" s="274"/>
      <c r="C1" s="274"/>
      <c r="D1" s="274"/>
      <c r="E1" s="274"/>
      <c r="F1" s="274"/>
      <c r="G1" s="274"/>
      <c r="H1" s="274"/>
      <c r="I1" s="274"/>
      <c r="J1" s="274"/>
    </row>
    <row r="2" spans="1:10" ht="36.75" customHeight="1">
      <c r="A2" s="251" t="s">
        <v>972</v>
      </c>
      <c r="B2" s="251"/>
      <c r="C2" s="251"/>
      <c r="D2" s="251"/>
      <c r="E2" s="251"/>
      <c r="F2" s="251"/>
      <c r="G2" s="251"/>
      <c r="H2" s="251"/>
      <c r="I2" s="251"/>
      <c r="J2" s="251"/>
    </row>
    <row r="3" spans="1:10" ht="17.25" customHeight="1">
      <c r="A3" s="28"/>
      <c r="B3" s="28"/>
      <c r="C3" s="28"/>
      <c r="D3" s="28"/>
      <c r="E3" s="28"/>
      <c r="F3" s="28"/>
      <c r="G3" s="28"/>
      <c r="H3" s="315" t="s">
        <v>5</v>
      </c>
      <c r="I3" s="315"/>
      <c r="J3" s="315"/>
    </row>
    <row r="4" spans="1:10" ht="55.5" customHeight="1">
      <c r="A4" s="256" t="s">
        <v>676</v>
      </c>
      <c r="B4" s="256" t="s">
        <v>698</v>
      </c>
      <c r="C4" s="256" t="s">
        <v>555</v>
      </c>
      <c r="D4" s="280"/>
      <c r="E4" s="256" t="s">
        <v>556</v>
      </c>
      <c r="F4" s="256"/>
      <c r="G4" s="256" t="s">
        <v>557</v>
      </c>
      <c r="H4" s="256"/>
      <c r="I4" s="256" t="s">
        <v>558</v>
      </c>
      <c r="J4" s="256"/>
    </row>
    <row r="5" spans="1:10" ht="117.75" customHeight="1">
      <c r="A5" s="256"/>
      <c r="B5" s="256"/>
      <c r="C5" s="41" t="s">
        <v>559</v>
      </c>
      <c r="D5" s="104" t="s">
        <v>560</v>
      </c>
      <c r="E5" s="41" t="s">
        <v>561</v>
      </c>
      <c r="F5" s="41" t="s">
        <v>562</v>
      </c>
      <c r="G5" s="41" t="s">
        <v>559</v>
      </c>
      <c r="H5" s="41" t="s">
        <v>560</v>
      </c>
      <c r="I5" s="41" t="s">
        <v>559</v>
      </c>
      <c r="J5" s="41" t="s">
        <v>560</v>
      </c>
    </row>
    <row r="6" spans="1:10" ht="15.75">
      <c r="A6" s="42">
        <v>1</v>
      </c>
      <c r="B6" s="42">
        <v>2</v>
      </c>
      <c r="C6" s="42">
        <v>3</v>
      </c>
      <c r="D6" s="105">
        <v>4</v>
      </c>
      <c r="E6" s="42">
        <v>5</v>
      </c>
      <c r="F6" s="42">
        <v>6</v>
      </c>
      <c r="G6" s="42">
        <v>7</v>
      </c>
      <c r="H6" s="42">
        <v>8</v>
      </c>
      <c r="I6" s="42">
        <v>9</v>
      </c>
      <c r="J6" s="42">
        <v>10</v>
      </c>
    </row>
    <row r="7" spans="1:10" ht="15.75">
      <c r="A7" s="32">
        <f>1!A8</f>
        <v>50</v>
      </c>
      <c r="B7" s="32" t="str">
        <f>1!B8</f>
        <v>ТАТУ</v>
      </c>
      <c r="C7" s="42">
        <v>22</v>
      </c>
      <c r="D7" s="105">
        <v>5</v>
      </c>
      <c r="E7" s="42">
        <v>5</v>
      </c>
      <c r="F7" s="42">
        <v>25</v>
      </c>
      <c r="G7" s="42">
        <v>2</v>
      </c>
      <c r="H7" s="42">
        <v>0</v>
      </c>
      <c r="I7" s="42">
        <v>12</v>
      </c>
      <c r="J7" s="42">
        <v>0</v>
      </c>
    </row>
    <row r="8" spans="1:10" ht="15.75">
      <c r="A8" s="7" t="s">
        <v>684</v>
      </c>
      <c r="B8" s="7" t="s">
        <v>684</v>
      </c>
      <c r="C8" s="7"/>
      <c r="D8" s="7"/>
      <c r="E8" s="7"/>
      <c r="F8" s="7"/>
      <c r="G8" s="7"/>
      <c r="H8" s="7"/>
      <c r="I8" s="7"/>
      <c r="J8" s="7"/>
    </row>
    <row r="9" spans="1:26" ht="18" customHeight="1">
      <c r="A9" s="36" t="s">
        <v>685</v>
      </c>
      <c r="B9" s="224" t="s">
        <v>563</v>
      </c>
      <c r="C9" s="224"/>
      <c r="D9" s="224"/>
      <c r="E9" s="224"/>
      <c r="F9" s="224"/>
      <c r="G9" s="224"/>
      <c r="H9" s="224"/>
      <c r="I9" s="224"/>
      <c r="J9" s="224"/>
      <c r="K9" s="50"/>
      <c r="L9" s="50"/>
      <c r="M9" s="50"/>
      <c r="N9" s="50"/>
      <c r="O9" s="50"/>
      <c r="P9" s="50"/>
      <c r="Q9" s="50"/>
      <c r="R9" s="50"/>
      <c r="S9" s="8"/>
      <c r="T9" s="8"/>
      <c r="U9" s="8"/>
      <c r="V9" s="8"/>
      <c r="W9" s="8"/>
      <c r="X9" s="8"/>
      <c r="Y9" s="8"/>
      <c r="Z9" s="8"/>
    </row>
    <row r="10" spans="1:21" ht="15.75">
      <c r="A10" s="223" t="s">
        <v>564</v>
      </c>
      <c r="B10" s="223"/>
      <c r="C10" s="223"/>
      <c r="D10" s="223"/>
      <c r="E10" s="223"/>
      <c r="F10" s="223"/>
      <c r="G10" s="223"/>
      <c r="H10" s="223"/>
      <c r="I10" s="223"/>
      <c r="J10" s="223"/>
      <c r="K10" s="37"/>
      <c r="L10" s="37"/>
      <c r="M10" s="37"/>
      <c r="N10" s="37"/>
      <c r="O10" s="37"/>
      <c r="P10" s="37"/>
      <c r="Q10" s="37"/>
      <c r="R10" s="37"/>
      <c r="S10" s="37"/>
      <c r="T10" s="37"/>
      <c r="U10" s="37"/>
    </row>
  </sheetData>
  <sheetProtection/>
  <mergeCells count="11">
    <mergeCell ref="B9:J9"/>
    <mergeCell ref="A10:J10"/>
    <mergeCell ref="A1:J1"/>
    <mergeCell ref="A2:J2"/>
    <mergeCell ref="H3:J3"/>
    <mergeCell ref="A4:A5"/>
    <mergeCell ref="B4:B5"/>
    <mergeCell ref="C4:D4"/>
    <mergeCell ref="E4:F4"/>
    <mergeCell ref="G4:H4"/>
    <mergeCell ref="I4:J4"/>
  </mergeCells>
  <printOptions/>
  <pageMargins left="0.5511811023622047" right="0.4724409448818898" top="0.7480314960629921" bottom="0.7480314960629921"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FFFF00"/>
  </sheetPr>
  <dimension ref="A1:O13"/>
  <sheetViews>
    <sheetView view="pageBreakPreview" zoomScaleSheetLayoutView="100" zoomScalePageLayoutView="0" workbookViewId="0" topLeftCell="A10">
      <selection activeCell="L10" activeCellId="2" sqref="F10 I10 L10"/>
    </sheetView>
  </sheetViews>
  <sheetFormatPr defaultColWidth="9.140625" defaultRowHeight="15"/>
  <cols>
    <col min="1" max="1" width="6.421875" style="1" customWidth="1"/>
    <col min="2" max="2" width="9.8515625" style="1" customWidth="1"/>
    <col min="3" max="5" width="8.28125" style="1" customWidth="1"/>
    <col min="6" max="7" width="9.7109375" style="1" customWidth="1"/>
    <col min="8" max="8" width="11.7109375" style="1" customWidth="1"/>
    <col min="9" max="9" width="11.57421875" style="1" customWidth="1"/>
    <col min="10" max="10" width="12.140625" style="1" customWidth="1"/>
    <col min="11" max="14" width="9.7109375" style="1" customWidth="1"/>
    <col min="15" max="16384" width="9.140625" style="1" customWidth="1"/>
  </cols>
  <sheetData>
    <row r="1" spans="1:14" ht="15.75">
      <c r="A1" s="239" t="s">
        <v>565</v>
      </c>
      <c r="B1" s="239"/>
      <c r="C1" s="239"/>
      <c r="D1" s="239"/>
      <c r="E1" s="239"/>
      <c r="F1" s="239"/>
      <c r="G1" s="239"/>
      <c r="H1" s="239"/>
      <c r="I1" s="239"/>
      <c r="J1" s="239"/>
      <c r="K1" s="239"/>
      <c r="L1" s="239"/>
      <c r="M1" s="239"/>
      <c r="N1" s="239"/>
    </row>
    <row r="2" spans="1:14" ht="47.25" customHeight="1">
      <c r="A2" s="234" t="s">
        <v>973</v>
      </c>
      <c r="B2" s="234"/>
      <c r="C2" s="234"/>
      <c r="D2" s="234"/>
      <c r="E2" s="234"/>
      <c r="F2" s="234"/>
      <c r="G2" s="234"/>
      <c r="H2" s="234"/>
      <c r="I2" s="234"/>
      <c r="J2" s="234"/>
      <c r="K2" s="234"/>
      <c r="L2" s="234"/>
      <c r="M2" s="234"/>
      <c r="N2" s="234"/>
    </row>
    <row r="3" spans="1:14" ht="20.25" customHeight="1">
      <c r="A3" s="14"/>
      <c r="B3" s="14"/>
      <c r="C3" s="14"/>
      <c r="D3" s="14"/>
      <c r="E3" s="14"/>
      <c r="F3" s="14"/>
      <c r="G3" s="14"/>
      <c r="H3" s="14"/>
      <c r="I3" s="14"/>
      <c r="J3" s="14"/>
      <c r="K3" s="307" t="s">
        <v>5</v>
      </c>
      <c r="L3" s="307"/>
      <c r="M3" s="307"/>
      <c r="N3" s="307"/>
    </row>
    <row r="4" spans="1:14" ht="19.5" customHeight="1">
      <c r="A4" s="241" t="s">
        <v>676</v>
      </c>
      <c r="B4" s="241" t="s">
        <v>698</v>
      </c>
      <c r="C4" s="241" t="s">
        <v>566</v>
      </c>
      <c r="D4" s="266"/>
      <c r="E4" s="241"/>
      <c r="F4" s="241"/>
      <c r="G4" s="241"/>
      <c r="H4" s="241"/>
      <c r="I4" s="241"/>
      <c r="J4" s="241"/>
      <c r="K4" s="241"/>
      <c r="L4" s="241"/>
      <c r="M4" s="241"/>
      <c r="N4" s="241"/>
    </row>
    <row r="5" spans="1:14" ht="19.5" customHeight="1">
      <c r="A5" s="241"/>
      <c r="B5" s="241"/>
      <c r="C5" s="241" t="s">
        <v>759</v>
      </c>
      <c r="D5" s="266"/>
      <c r="E5" s="241"/>
      <c r="F5" s="241"/>
      <c r="G5" s="241"/>
      <c r="H5" s="241"/>
      <c r="I5" s="241"/>
      <c r="J5" s="241"/>
      <c r="K5" s="241"/>
      <c r="L5" s="241"/>
      <c r="M5" s="241"/>
      <c r="N5" s="241"/>
    </row>
    <row r="6" spans="1:14" ht="19.5" customHeight="1">
      <c r="A6" s="241"/>
      <c r="B6" s="241"/>
      <c r="C6" s="271" t="s">
        <v>567</v>
      </c>
      <c r="D6" s="316" t="s">
        <v>568</v>
      </c>
      <c r="E6" s="271" t="s">
        <v>569</v>
      </c>
      <c r="F6" s="241" t="s">
        <v>463</v>
      </c>
      <c r="G6" s="241"/>
      <c r="H6" s="241"/>
      <c r="I6" s="241"/>
      <c r="J6" s="241"/>
      <c r="K6" s="241"/>
      <c r="L6" s="241"/>
      <c r="M6" s="241"/>
      <c r="N6" s="241"/>
    </row>
    <row r="7" spans="1:14" ht="63.75" customHeight="1">
      <c r="A7" s="241"/>
      <c r="B7" s="241"/>
      <c r="C7" s="271"/>
      <c r="D7" s="316"/>
      <c r="E7" s="271"/>
      <c r="F7" s="287" t="s">
        <v>570</v>
      </c>
      <c r="G7" s="287"/>
      <c r="H7" s="287"/>
      <c r="I7" s="287" t="s">
        <v>571</v>
      </c>
      <c r="J7" s="287"/>
      <c r="K7" s="287"/>
      <c r="L7" s="287" t="s">
        <v>572</v>
      </c>
      <c r="M7" s="287"/>
      <c r="N7" s="287"/>
    </row>
    <row r="8" spans="1:14" ht="122.25" customHeight="1">
      <c r="A8" s="241"/>
      <c r="B8" s="241"/>
      <c r="C8" s="271"/>
      <c r="D8" s="271"/>
      <c r="E8" s="271"/>
      <c r="F8" s="183" t="s">
        <v>573</v>
      </c>
      <c r="G8" s="183" t="s">
        <v>574</v>
      </c>
      <c r="H8" s="183" t="s">
        <v>575</v>
      </c>
      <c r="I8" s="183" t="s">
        <v>573</v>
      </c>
      <c r="J8" s="183" t="s">
        <v>574</v>
      </c>
      <c r="K8" s="183" t="s">
        <v>575</v>
      </c>
      <c r="L8" s="183" t="s">
        <v>573</v>
      </c>
      <c r="M8" s="183" t="s">
        <v>574</v>
      </c>
      <c r="N8" s="183" t="s">
        <v>575</v>
      </c>
    </row>
    <row r="9" spans="1:14" ht="15.75">
      <c r="A9" s="23">
        <v>1</v>
      </c>
      <c r="B9" s="23">
        <v>2</v>
      </c>
      <c r="C9" s="23">
        <v>3</v>
      </c>
      <c r="D9" s="23">
        <v>4</v>
      </c>
      <c r="E9" s="23">
        <v>5</v>
      </c>
      <c r="F9" s="23">
        <v>6</v>
      </c>
      <c r="G9" s="23">
        <v>7</v>
      </c>
      <c r="H9" s="23">
        <v>8</v>
      </c>
      <c r="I9" s="23">
        <v>9</v>
      </c>
      <c r="J9" s="23">
        <v>10</v>
      </c>
      <c r="K9" s="23">
        <v>11</v>
      </c>
      <c r="L9" s="23">
        <v>12</v>
      </c>
      <c r="M9" s="23">
        <v>13</v>
      </c>
      <c r="N9" s="23">
        <v>14</v>
      </c>
    </row>
    <row r="10" spans="1:14" ht="15.75">
      <c r="A10" s="47">
        <f>1!A8</f>
        <v>50</v>
      </c>
      <c r="B10" s="47" t="str">
        <f>1!B8</f>
        <v>ТАТУ</v>
      </c>
      <c r="C10" s="106">
        <v>16</v>
      </c>
      <c r="D10" s="106">
        <v>10</v>
      </c>
      <c r="E10" s="106">
        <v>8</v>
      </c>
      <c r="F10" s="23">
        <v>18</v>
      </c>
      <c r="G10" s="23">
        <v>13</v>
      </c>
      <c r="H10" s="23">
        <v>6</v>
      </c>
      <c r="I10" s="23">
        <v>7</v>
      </c>
      <c r="J10" s="23">
        <v>2</v>
      </c>
      <c r="K10" s="23">
        <v>1</v>
      </c>
      <c r="L10" s="23">
        <v>9</v>
      </c>
      <c r="M10" s="23">
        <v>7</v>
      </c>
      <c r="N10" s="23">
        <v>3</v>
      </c>
    </row>
    <row r="11" spans="1:2" s="7" customFormat="1" ht="15.75">
      <c r="A11" s="7" t="s">
        <v>684</v>
      </c>
      <c r="B11" s="7" t="s">
        <v>684</v>
      </c>
    </row>
    <row r="12" spans="1:15" ht="18" customHeight="1">
      <c r="A12" s="62" t="s">
        <v>685</v>
      </c>
      <c r="B12" s="224" t="s">
        <v>576</v>
      </c>
      <c r="C12" s="224"/>
      <c r="D12" s="224"/>
      <c r="E12" s="224"/>
      <c r="F12" s="224"/>
      <c r="G12" s="224"/>
      <c r="H12" s="224"/>
      <c r="I12" s="224"/>
      <c r="J12" s="224"/>
      <c r="K12" s="224"/>
      <c r="L12" s="224"/>
      <c r="M12" s="224"/>
      <c r="N12" s="224"/>
      <c r="O12" s="8"/>
    </row>
    <row r="13" spans="1:14" ht="15.75">
      <c r="A13" s="223" t="s">
        <v>26</v>
      </c>
      <c r="B13" s="223"/>
      <c r="C13" s="223"/>
      <c r="D13" s="223"/>
      <c r="E13" s="223"/>
      <c r="F13" s="223"/>
      <c r="G13" s="223"/>
      <c r="H13" s="223"/>
      <c r="I13" s="223"/>
      <c r="J13" s="223"/>
      <c r="K13" s="223"/>
      <c r="L13" s="223"/>
      <c r="M13" s="223"/>
      <c r="N13" s="223"/>
    </row>
  </sheetData>
  <sheetProtection/>
  <mergeCells count="16">
    <mergeCell ref="A1:N1"/>
    <mergeCell ref="A2:N2"/>
    <mergeCell ref="K3:N3"/>
    <mergeCell ref="A4:A8"/>
    <mergeCell ref="B4:B8"/>
    <mergeCell ref="C4:N4"/>
    <mergeCell ref="C5:N5"/>
    <mergeCell ref="C6:C8"/>
    <mergeCell ref="D6:D8"/>
    <mergeCell ref="E6:E8"/>
    <mergeCell ref="B12:N12"/>
    <mergeCell ref="A13:N13"/>
    <mergeCell ref="F6:N6"/>
    <mergeCell ref="F7:H7"/>
    <mergeCell ref="I7:K7"/>
    <mergeCell ref="L7:N7"/>
  </mergeCells>
  <printOptions/>
  <pageMargins left="0.5511811023622047" right="0.4724409448818898"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theme="0"/>
  </sheetPr>
  <dimension ref="A1:Z12"/>
  <sheetViews>
    <sheetView view="pageBreakPreview" zoomScaleSheetLayoutView="100" zoomScalePageLayoutView="0" workbookViewId="0" topLeftCell="A1">
      <selection activeCell="A2" sqref="A2:N2"/>
    </sheetView>
  </sheetViews>
  <sheetFormatPr defaultColWidth="9.140625" defaultRowHeight="15"/>
  <cols>
    <col min="1" max="1" width="6.421875" style="1" customWidth="1"/>
    <col min="2" max="2" width="9.8515625" style="1" customWidth="1"/>
    <col min="3" max="3" width="16.140625" style="1" customWidth="1"/>
    <col min="4" max="4" width="12.00390625" style="1" customWidth="1"/>
    <col min="5" max="5" width="9.140625" style="1" customWidth="1"/>
    <col min="6" max="6" width="7.57421875" style="1" customWidth="1"/>
    <col min="7" max="7" width="9.140625" style="1" customWidth="1"/>
    <col min="8" max="8" width="11.7109375" style="1" customWidth="1"/>
    <col min="9" max="9" width="7.8515625" style="1" customWidth="1"/>
    <col min="10" max="10" width="5.8515625" style="1" customWidth="1"/>
    <col min="11" max="12" width="9.140625" style="1" customWidth="1"/>
    <col min="13" max="13" width="7.57421875" style="1" customWidth="1"/>
    <col min="14" max="16384" width="9.140625" style="1" customWidth="1"/>
  </cols>
  <sheetData>
    <row r="1" spans="1:14" ht="15.75">
      <c r="A1" s="239" t="s">
        <v>577</v>
      </c>
      <c r="B1" s="239"/>
      <c r="C1" s="239"/>
      <c r="D1" s="239"/>
      <c r="E1" s="239"/>
      <c r="F1" s="239"/>
      <c r="G1" s="239"/>
      <c r="H1" s="239"/>
      <c r="I1" s="239"/>
      <c r="J1" s="239"/>
      <c r="K1" s="239"/>
      <c r="L1" s="239"/>
      <c r="M1" s="239"/>
      <c r="N1" s="239"/>
    </row>
    <row r="2" spans="1:14" ht="15.75">
      <c r="A2" s="214" t="s">
        <v>974</v>
      </c>
      <c r="B2" s="214"/>
      <c r="C2" s="214"/>
      <c r="D2" s="214"/>
      <c r="E2" s="214"/>
      <c r="F2" s="214"/>
      <c r="G2" s="214"/>
      <c r="H2" s="214"/>
      <c r="I2" s="214"/>
      <c r="J2" s="214"/>
      <c r="K2" s="214"/>
      <c r="L2" s="214"/>
      <c r="M2" s="214"/>
      <c r="N2" s="214"/>
    </row>
    <row r="3" spans="1:14" ht="15.75">
      <c r="A3" s="234" t="s">
        <v>675</v>
      </c>
      <c r="B3" s="234"/>
      <c r="C3" s="234"/>
      <c r="D3" s="234"/>
      <c r="E3" s="234"/>
      <c r="F3" s="234"/>
      <c r="G3" s="234"/>
      <c r="H3" s="234"/>
      <c r="I3" s="234"/>
      <c r="J3" s="234"/>
      <c r="K3" s="234"/>
      <c r="L3" s="234"/>
      <c r="M3" s="234"/>
      <c r="N3" s="234"/>
    </row>
    <row r="4" spans="1:14" ht="15.75">
      <c r="A4" s="307" t="s">
        <v>5</v>
      </c>
      <c r="B4" s="307"/>
      <c r="C4" s="307"/>
      <c r="D4" s="307"/>
      <c r="E4" s="318"/>
      <c r="F4" s="318"/>
      <c r="G4" s="318"/>
      <c r="H4" s="318"/>
      <c r="I4" s="318"/>
      <c r="J4" s="318"/>
      <c r="K4" s="307"/>
      <c r="L4" s="307"/>
      <c r="M4" s="307"/>
      <c r="N4" s="307"/>
    </row>
    <row r="5" spans="1:14" ht="36" customHeight="1">
      <c r="A5" s="241" t="s">
        <v>676</v>
      </c>
      <c r="B5" s="241" t="s">
        <v>698</v>
      </c>
      <c r="C5" s="241" t="s">
        <v>578</v>
      </c>
      <c r="D5" s="266" t="s">
        <v>579</v>
      </c>
      <c r="E5" s="271" t="s">
        <v>580</v>
      </c>
      <c r="F5" s="241" t="s">
        <v>581</v>
      </c>
      <c r="G5" s="241"/>
      <c r="H5" s="241"/>
      <c r="I5" s="241"/>
      <c r="J5" s="241"/>
      <c r="K5" s="241" t="s">
        <v>582</v>
      </c>
      <c r="L5" s="241"/>
      <c r="M5" s="241"/>
      <c r="N5" s="271" t="s">
        <v>583</v>
      </c>
    </row>
    <row r="6" spans="1:14" ht="78.75" customHeight="1">
      <c r="A6" s="241"/>
      <c r="B6" s="241"/>
      <c r="C6" s="241"/>
      <c r="D6" s="266"/>
      <c r="E6" s="271"/>
      <c r="F6" s="271" t="s">
        <v>584</v>
      </c>
      <c r="G6" s="271" t="s">
        <v>585</v>
      </c>
      <c r="H6" s="271" t="s">
        <v>915</v>
      </c>
      <c r="I6" s="271" t="s">
        <v>917</v>
      </c>
      <c r="J6" s="271" t="s">
        <v>586</v>
      </c>
      <c r="K6" s="271" t="s">
        <v>587</v>
      </c>
      <c r="L6" s="271" t="s">
        <v>588</v>
      </c>
      <c r="M6" s="271" t="s">
        <v>589</v>
      </c>
      <c r="N6" s="271"/>
    </row>
    <row r="7" spans="1:14" ht="21.75" customHeight="1">
      <c r="A7" s="241"/>
      <c r="B7" s="241"/>
      <c r="C7" s="241"/>
      <c r="D7" s="266"/>
      <c r="E7" s="271"/>
      <c r="F7" s="271"/>
      <c r="G7" s="271"/>
      <c r="H7" s="271"/>
      <c r="I7" s="271"/>
      <c r="J7" s="271"/>
      <c r="K7" s="271"/>
      <c r="L7" s="271"/>
      <c r="M7" s="271"/>
      <c r="N7" s="271"/>
    </row>
    <row r="8" spans="1:14" ht="15.75">
      <c r="A8" s="23">
        <v>1</v>
      </c>
      <c r="B8" s="23">
        <v>2</v>
      </c>
      <c r="C8" s="23">
        <v>3</v>
      </c>
      <c r="D8" s="23">
        <v>4</v>
      </c>
      <c r="E8" s="23">
        <v>5</v>
      </c>
      <c r="F8" s="23">
        <v>6</v>
      </c>
      <c r="G8" s="23">
        <v>7</v>
      </c>
      <c r="H8" s="23">
        <v>8</v>
      </c>
      <c r="I8" s="23">
        <v>9</v>
      </c>
      <c r="J8" s="23">
        <v>10</v>
      </c>
      <c r="K8" s="23">
        <v>11</v>
      </c>
      <c r="L8" s="23">
        <v>12</v>
      </c>
      <c r="M8" s="23">
        <v>13</v>
      </c>
      <c r="N8" s="23">
        <v>14</v>
      </c>
    </row>
    <row r="9" spans="1:14" ht="15.75">
      <c r="A9" s="4">
        <f>1!A8</f>
        <v>50</v>
      </c>
      <c r="B9" s="113" t="str">
        <f>1!B8</f>
        <v>ТАТУ</v>
      </c>
      <c r="C9" s="107">
        <v>5</v>
      </c>
      <c r="D9" s="107">
        <v>0</v>
      </c>
      <c r="E9" s="107">
        <v>0</v>
      </c>
      <c r="F9" s="107">
        <v>0</v>
      </c>
      <c r="G9" s="107">
        <v>7</v>
      </c>
      <c r="H9" s="107">
        <v>0</v>
      </c>
      <c r="I9" s="107">
        <v>3</v>
      </c>
      <c r="J9" s="107">
        <v>6</v>
      </c>
      <c r="K9" s="107">
        <v>7</v>
      </c>
      <c r="L9" s="107">
        <v>7</v>
      </c>
      <c r="M9" s="107">
        <v>0</v>
      </c>
      <c r="N9" s="107">
        <v>3</v>
      </c>
    </row>
    <row r="10" spans="1:2" s="7" customFormat="1" ht="15.75">
      <c r="A10" s="7" t="s">
        <v>684</v>
      </c>
      <c r="B10" s="7" t="s">
        <v>684</v>
      </c>
    </row>
    <row r="11" spans="1:26" ht="18" customHeight="1">
      <c r="A11" s="62" t="s">
        <v>685</v>
      </c>
      <c r="B11" s="224" t="s">
        <v>686</v>
      </c>
      <c r="C11" s="224"/>
      <c r="D11" s="224"/>
      <c r="E11" s="224"/>
      <c r="F11" s="224"/>
      <c r="G11" s="224"/>
      <c r="H11" s="224"/>
      <c r="I11" s="224"/>
      <c r="J11" s="224"/>
      <c r="K11" s="224"/>
      <c r="L11" s="224"/>
      <c r="M11" s="224"/>
      <c r="N11" s="224"/>
      <c r="O11" s="224"/>
      <c r="P11" s="224"/>
      <c r="Q11" s="224"/>
      <c r="R11" s="50"/>
      <c r="S11" s="8"/>
      <c r="T11" s="8"/>
      <c r="U11" s="8"/>
      <c r="V11" s="8"/>
      <c r="W11" s="8"/>
      <c r="X11" s="8"/>
      <c r="Y11" s="8"/>
      <c r="Z11" s="8"/>
    </row>
    <row r="12" spans="1:26" s="112" customFormat="1" ht="18" customHeight="1">
      <c r="A12" s="108"/>
      <c r="B12" s="317" t="s">
        <v>590</v>
      </c>
      <c r="C12" s="317"/>
      <c r="D12" s="317"/>
      <c r="E12" s="317"/>
      <c r="F12" s="317"/>
      <c r="G12" s="317"/>
      <c r="H12" s="317"/>
      <c r="I12" s="317"/>
      <c r="J12" s="317"/>
      <c r="K12" s="317"/>
      <c r="L12" s="317"/>
      <c r="M12" s="317"/>
      <c r="N12" s="317"/>
      <c r="O12" s="109"/>
      <c r="P12" s="109"/>
      <c r="Q12" s="109"/>
      <c r="R12" s="110"/>
      <c r="S12" s="111"/>
      <c r="T12" s="111"/>
      <c r="U12" s="111"/>
      <c r="V12" s="111"/>
      <c r="W12" s="111"/>
      <c r="X12" s="111"/>
      <c r="Y12" s="111"/>
      <c r="Z12" s="111"/>
    </row>
  </sheetData>
  <sheetProtection/>
  <mergeCells count="22">
    <mergeCell ref="A1:N1"/>
    <mergeCell ref="A2:N2"/>
    <mergeCell ref="A3:N3"/>
    <mergeCell ref="A4:N4"/>
    <mergeCell ref="A5:A7"/>
    <mergeCell ref="B5:B7"/>
    <mergeCell ref="K5:M5"/>
    <mergeCell ref="N5:N7"/>
    <mergeCell ref="B11:Q11"/>
    <mergeCell ref="B12:N12"/>
    <mergeCell ref="E5:E7"/>
    <mergeCell ref="C5:C7"/>
    <mergeCell ref="D5:D7"/>
    <mergeCell ref="L6:L7"/>
    <mergeCell ref="M6:M7"/>
    <mergeCell ref="F5:J5"/>
    <mergeCell ref="J6:J7"/>
    <mergeCell ref="K6:K7"/>
    <mergeCell ref="F6:F7"/>
    <mergeCell ref="G6:G7"/>
    <mergeCell ref="H6:H7"/>
    <mergeCell ref="I6:I7"/>
  </mergeCells>
  <printOptions/>
  <pageMargins left="0.4724409448818898" right="0.5511811023622047" top="0.7480314960629921" bottom="0.7480314960629921" header="0.31496062992125984" footer="0.31496062992125984"/>
  <pageSetup horizontalDpi="600" verticalDpi="600" orientation="landscape" paperSize="9" scale="104" r:id="rId1"/>
</worksheet>
</file>

<file path=xl/worksheets/sheet38.xml><?xml version="1.0" encoding="utf-8"?>
<worksheet xmlns="http://schemas.openxmlformats.org/spreadsheetml/2006/main" xmlns:r="http://schemas.openxmlformats.org/officeDocument/2006/relationships">
  <sheetPr>
    <tabColor theme="0"/>
  </sheetPr>
  <dimension ref="A1:AA12"/>
  <sheetViews>
    <sheetView view="pageBreakPreview" zoomScale="130" zoomScaleSheetLayoutView="130" zoomScalePageLayoutView="0" workbookViewId="0" topLeftCell="A9">
      <selection activeCell="A9" sqref="A9"/>
    </sheetView>
  </sheetViews>
  <sheetFormatPr defaultColWidth="9.140625" defaultRowHeight="15"/>
  <cols>
    <col min="1" max="1" width="6.28125" style="1" customWidth="1"/>
    <col min="2" max="2" width="9.140625" style="1" customWidth="1"/>
    <col min="3" max="6" width="7.7109375" style="1" customWidth="1"/>
    <col min="7" max="9" width="9.140625" style="1" customWidth="1"/>
    <col min="10" max="10" width="9.28125" style="1" customWidth="1"/>
    <col min="11" max="11" width="9.140625" style="1" customWidth="1"/>
    <col min="12" max="13" width="6.7109375" style="1" customWidth="1"/>
    <col min="14" max="16384" width="9.140625" style="1" customWidth="1"/>
  </cols>
  <sheetData>
    <row r="1" spans="1:13" ht="15.75">
      <c r="A1" s="216" t="s">
        <v>591</v>
      </c>
      <c r="B1" s="216"/>
      <c r="C1" s="216"/>
      <c r="D1" s="216"/>
      <c r="E1" s="216"/>
      <c r="F1" s="216"/>
      <c r="G1" s="216"/>
      <c r="H1" s="216"/>
      <c r="I1" s="216"/>
      <c r="J1" s="216"/>
      <c r="K1" s="216"/>
      <c r="L1" s="216"/>
      <c r="M1" s="216"/>
    </row>
    <row r="2" spans="1:13" ht="33" customHeight="1">
      <c r="A2" s="214" t="s">
        <v>975</v>
      </c>
      <c r="B2" s="214"/>
      <c r="C2" s="214"/>
      <c r="D2" s="214"/>
      <c r="E2" s="214"/>
      <c r="F2" s="214"/>
      <c r="G2" s="214"/>
      <c r="H2" s="214"/>
      <c r="I2" s="214"/>
      <c r="J2" s="214"/>
      <c r="K2" s="214"/>
      <c r="L2" s="214"/>
      <c r="M2" s="214"/>
    </row>
    <row r="3" spans="1:13" ht="15.75">
      <c r="A3" s="234" t="s">
        <v>675</v>
      </c>
      <c r="B3" s="234"/>
      <c r="C3" s="234"/>
      <c r="D3" s="234"/>
      <c r="E3" s="234"/>
      <c r="F3" s="234"/>
      <c r="G3" s="234"/>
      <c r="H3" s="234"/>
      <c r="I3" s="234"/>
      <c r="J3" s="234"/>
      <c r="K3" s="234"/>
      <c r="L3" s="234"/>
      <c r="M3" s="234"/>
    </row>
    <row r="4" spans="1:13" ht="16.5" customHeight="1">
      <c r="A4" s="55"/>
      <c r="B4" s="55"/>
      <c r="C4" s="55"/>
      <c r="D4" s="55"/>
      <c r="E4" s="55"/>
      <c r="F4" s="55"/>
      <c r="G4" s="55"/>
      <c r="H4" s="55"/>
      <c r="I4" s="307" t="s">
        <v>11</v>
      </c>
      <c r="J4" s="307"/>
      <c r="K4" s="307"/>
      <c r="L4" s="307"/>
      <c r="M4" s="307"/>
    </row>
    <row r="5" spans="1:13" ht="15.75" customHeight="1">
      <c r="A5" s="218" t="s">
        <v>676</v>
      </c>
      <c r="B5" s="218" t="s">
        <v>698</v>
      </c>
      <c r="C5" s="319" t="s">
        <v>144</v>
      </c>
      <c r="D5" s="320"/>
      <c r="E5" s="320"/>
      <c r="F5" s="320"/>
      <c r="G5" s="320"/>
      <c r="H5" s="320"/>
      <c r="I5" s="320"/>
      <c r="J5" s="321"/>
      <c r="K5" s="218" t="s">
        <v>145</v>
      </c>
      <c r="L5" s="218"/>
      <c r="M5" s="218"/>
    </row>
    <row r="6" spans="1:13" ht="15.75">
      <c r="A6" s="218"/>
      <c r="B6" s="218"/>
      <c r="C6" s="237" t="s">
        <v>146</v>
      </c>
      <c r="D6" s="237" t="s">
        <v>147</v>
      </c>
      <c r="E6" s="237" t="s">
        <v>148</v>
      </c>
      <c r="F6" s="237" t="s">
        <v>149</v>
      </c>
      <c r="G6" s="237" t="s">
        <v>150</v>
      </c>
      <c r="H6" s="319" t="s">
        <v>463</v>
      </c>
      <c r="I6" s="320"/>
      <c r="J6" s="321"/>
      <c r="K6" s="237" t="s">
        <v>151</v>
      </c>
      <c r="L6" s="237" t="s">
        <v>152</v>
      </c>
      <c r="M6" s="237" t="s">
        <v>153</v>
      </c>
    </row>
    <row r="7" spans="1:15" ht="192" customHeight="1">
      <c r="A7" s="218"/>
      <c r="B7" s="218"/>
      <c r="C7" s="238"/>
      <c r="D7" s="238"/>
      <c r="E7" s="238"/>
      <c r="F7" s="238"/>
      <c r="G7" s="238"/>
      <c r="H7" s="2" t="s">
        <v>154</v>
      </c>
      <c r="I7" s="2" t="s">
        <v>155</v>
      </c>
      <c r="J7" s="2" t="s">
        <v>156</v>
      </c>
      <c r="K7" s="238"/>
      <c r="L7" s="238"/>
      <c r="M7" s="238"/>
      <c r="O7" s="2"/>
    </row>
    <row r="8" spans="1:13" ht="15.75">
      <c r="A8" s="3">
        <v>1</v>
      </c>
      <c r="B8" s="3">
        <v>2</v>
      </c>
      <c r="C8" s="3">
        <v>3</v>
      </c>
      <c r="D8" s="3">
        <v>4</v>
      </c>
      <c r="E8" s="3">
        <v>5</v>
      </c>
      <c r="F8" s="3">
        <v>6</v>
      </c>
      <c r="G8" s="3">
        <v>7</v>
      </c>
      <c r="H8" s="3">
        <v>8</v>
      </c>
      <c r="I8" s="3">
        <v>9</v>
      </c>
      <c r="J8" s="3">
        <v>10</v>
      </c>
      <c r="K8" s="3">
        <v>11</v>
      </c>
      <c r="L8" s="3">
        <v>12</v>
      </c>
      <c r="M8" s="3">
        <v>13</v>
      </c>
    </row>
    <row r="9" spans="1:13" ht="15.75">
      <c r="A9" s="113">
        <f>4!A9</f>
        <v>50</v>
      </c>
      <c r="B9" s="113" t="str">
        <f>4!B9</f>
        <v>ТАТУ</v>
      </c>
      <c r="C9" s="114">
        <f>D9+E9+F9+G9</f>
        <v>5434</v>
      </c>
      <c r="D9" s="66">
        <v>846</v>
      </c>
      <c r="E9" s="66">
        <v>1411</v>
      </c>
      <c r="F9" s="66">
        <v>2366</v>
      </c>
      <c r="G9" s="114">
        <f>H9+I9+J9</f>
        <v>811</v>
      </c>
      <c r="H9" s="66">
        <v>28</v>
      </c>
      <c r="I9" s="66">
        <v>0</v>
      </c>
      <c r="J9" s="66">
        <v>783</v>
      </c>
      <c r="K9" s="66">
        <v>10</v>
      </c>
      <c r="L9" s="114">
        <f>D9+E9+F9</f>
        <v>4623</v>
      </c>
      <c r="M9" s="66">
        <v>6</v>
      </c>
    </row>
    <row r="10" spans="1:12" s="7" customFormat="1" ht="15.75">
      <c r="A10" s="7" t="s">
        <v>684</v>
      </c>
      <c r="B10" s="7" t="s">
        <v>684</v>
      </c>
      <c r="C10" s="7" t="s">
        <v>684</v>
      </c>
      <c r="G10" s="7" t="s">
        <v>684</v>
      </c>
      <c r="L10" s="7" t="s">
        <v>684</v>
      </c>
    </row>
    <row r="11" spans="1:27" ht="18" customHeight="1">
      <c r="A11" s="62" t="s">
        <v>685</v>
      </c>
      <c r="B11" s="224" t="s">
        <v>686</v>
      </c>
      <c r="C11" s="224"/>
      <c r="D11" s="224"/>
      <c r="E11" s="224"/>
      <c r="F11" s="224"/>
      <c r="G11" s="224"/>
      <c r="H11" s="224"/>
      <c r="I11" s="224"/>
      <c r="J11" s="224"/>
      <c r="K11" s="224"/>
      <c r="L11" s="224"/>
      <c r="M11" s="224"/>
      <c r="N11" s="50"/>
      <c r="O11" s="50"/>
      <c r="P11" s="50"/>
      <c r="Q11" s="50"/>
      <c r="R11" s="50"/>
      <c r="S11" s="50"/>
      <c r="T11" s="8"/>
      <c r="U11" s="8"/>
      <c r="V11" s="8"/>
      <c r="W11" s="8"/>
      <c r="X11" s="8"/>
      <c r="Y11" s="8"/>
      <c r="Z11" s="8"/>
      <c r="AA11" s="8"/>
    </row>
    <row r="12" spans="2:13" ht="15.75">
      <c r="B12" s="223" t="s">
        <v>157</v>
      </c>
      <c r="C12" s="223"/>
      <c r="D12" s="223"/>
      <c r="E12" s="223"/>
      <c r="F12" s="223"/>
      <c r="G12" s="223"/>
      <c r="H12" s="223"/>
      <c r="I12" s="223"/>
      <c r="J12" s="223"/>
      <c r="K12" s="223"/>
      <c r="L12" s="223"/>
      <c r="M12" s="223"/>
    </row>
  </sheetData>
  <sheetProtection/>
  <mergeCells count="19">
    <mergeCell ref="A1:M1"/>
    <mergeCell ref="A2:M2"/>
    <mergeCell ref="A3:M3"/>
    <mergeCell ref="I4:M4"/>
    <mergeCell ref="A5:A7"/>
    <mergeCell ref="B5:B7"/>
    <mergeCell ref="C5:J5"/>
    <mergeCell ref="K5:M5"/>
    <mergeCell ref="C6:C7"/>
    <mergeCell ref="D6:D7"/>
    <mergeCell ref="M6:M7"/>
    <mergeCell ref="B11:M11"/>
    <mergeCell ref="B12:M12"/>
    <mergeCell ref="E6:E7"/>
    <mergeCell ref="F6:F7"/>
    <mergeCell ref="G6:G7"/>
    <mergeCell ref="H6:J6"/>
    <mergeCell ref="K6:K7"/>
    <mergeCell ref="L6:L7"/>
  </mergeCells>
  <printOptions/>
  <pageMargins left="0.5511811023622047" right="0.4724409448818898" top="0.52" bottom="0.7480314960629921" header="0.31496062992125984" footer="0.31496062992125984"/>
  <pageSetup horizontalDpi="600" verticalDpi="600" orientation="landscape" paperSize="9" scale="125" r:id="rId1"/>
</worksheet>
</file>

<file path=xl/worksheets/sheet39.xml><?xml version="1.0" encoding="utf-8"?>
<worksheet xmlns="http://schemas.openxmlformats.org/spreadsheetml/2006/main" xmlns:r="http://schemas.openxmlformats.org/officeDocument/2006/relationships">
  <sheetPr>
    <tabColor rgb="FF00B0F0"/>
  </sheetPr>
  <dimension ref="A1:AA12"/>
  <sheetViews>
    <sheetView view="pageBreakPreview" zoomScaleSheetLayoutView="100" zoomScalePageLayoutView="0" workbookViewId="0" topLeftCell="A1">
      <selection activeCell="B12" sqref="B12:M12"/>
    </sheetView>
  </sheetViews>
  <sheetFormatPr defaultColWidth="9.140625" defaultRowHeight="15"/>
  <cols>
    <col min="1" max="1" width="6.28125" style="1" customWidth="1"/>
    <col min="2" max="2" width="9.140625" style="1" customWidth="1"/>
    <col min="3" max="6" width="7.7109375" style="1" customWidth="1"/>
    <col min="7" max="9" width="9.140625" style="1" customWidth="1"/>
    <col min="10" max="10" width="9.28125" style="1" customWidth="1"/>
    <col min="11" max="11" width="9.140625" style="1" customWidth="1"/>
    <col min="12" max="13" width="6.7109375" style="1" customWidth="1"/>
    <col min="14" max="16384" width="9.140625" style="1" customWidth="1"/>
  </cols>
  <sheetData>
    <row r="1" spans="1:13" ht="15.75">
      <c r="A1" s="216" t="s">
        <v>158</v>
      </c>
      <c r="B1" s="216"/>
      <c r="C1" s="216"/>
      <c r="D1" s="216"/>
      <c r="E1" s="216"/>
      <c r="F1" s="216"/>
      <c r="G1" s="216"/>
      <c r="H1" s="216"/>
      <c r="I1" s="216"/>
      <c r="J1" s="216"/>
      <c r="K1" s="216"/>
      <c r="L1" s="216"/>
      <c r="M1" s="216"/>
    </row>
    <row r="2" spans="1:13" ht="33" customHeight="1">
      <c r="A2" s="214" t="s">
        <v>976</v>
      </c>
      <c r="B2" s="214"/>
      <c r="C2" s="214"/>
      <c r="D2" s="214"/>
      <c r="E2" s="214"/>
      <c r="F2" s="214"/>
      <c r="G2" s="214"/>
      <c r="H2" s="214"/>
      <c r="I2" s="214"/>
      <c r="J2" s="214"/>
      <c r="K2" s="214"/>
      <c r="L2" s="214"/>
      <c r="M2" s="214"/>
    </row>
    <row r="3" spans="1:13" ht="15.75">
      <c r="A3" s="234" t="s">
        <v>675</v>
      </c>
      <c r="B3" s="234"/>
      <c r="C3" s="234"/>
      <c r="D3" s="234"/>
      <c r="E3" s="234"/>
      <c r="F3" s="234"/>
      <c r="G3" s="234"/>
      <c r="H3" s="234"/>
      <c r="I3" s="234"/>
      <c r="J3" s="234"/>
      <c r="K3" s="234"/>
      <c r="L3" s="234"/>
      <c r="M3" s="234"/>
    </row>
    <row r="4" spans="1:13" ht="16.5" customHeight="1">
      <c r="A4" s="55"/>
      <c r="B4" s="55"/>
      <c r="C4" s="55"/>
      <c r="D4" s="55"/>
      <c r="E4" s="55"/>
      <c r="F4" s="55"/>
      <c r="G4" s="55"/>
      <c r="H4" s="55"/>
      <c r="I4" s="307" t="s">
        <v>11</v>
      </c>
      <c r="J4" s="307"/>
      <c r="K4" s="307"/>
      <c r="L4" s="307"/>
      <c r="M4" s="307"/>
    </row>
    <row r="5" spans="1:13" ht="15.75" customHeight="1">
      <c r="A5" s="218" t="s">
        <v>676</v>
      </c>
      <c r="B5" s="218" t="s">
        <v>698</v>
      </c>
      <c r="C5" s="319" t="s">
        <v>144</v>
      </c>
      <c r="D5" s="320"/>
      <c r="E5" s="320"/>
      <c r="F5" s="320"/>
      <c r="G5" s="320"/>
      <c r="H5" s="320"/>
      <c r="I5" s="320"/>
      <c r="J5" s="321"/>
      <c r="K5" s="218" t="s">
        <v>145</v>
      </c>
      <c r="L5" s="218"/>
      <c r="M5" s="218"/>
    </row>
    <row r="6" spans="1:13" ht="15.75">
      <c r="A6" s="218"/>
      <c r="B6" s="218"/>
      <c r="C6" s="237" t="s">
        <v>146</v>
      </c>
      <c r="D6" s="237" t="s">
        <v>147</v>
      </c>
      <c r="E6" s="237" t="s">
        <v>148</v>
      </c>
      <c r="F6" s="237" t="s">
        <v>149</v>
      </c>
      <c r="G6" s="237" t="s">
        <v>150</v>
      </c>
      <c r="H6" s="319" t="s">
        <v>463</v>
      </c>
      <c r="I6" s="320"/>
      <c r="J6" s="321"/>
      <c r="K6" s="237" t="s">
        <v>151</v>
      </c>
      <c r="L6" s="237" t="s">
        <v>152</v>
      </c>
      <c r="M6" s="237" t="s">
        <v>153</v>
      </c>
    </row>
    <row r="7" spans="1:15" ht="192" customHeight="1">
      <c r="A7" s="218"/>
      <c r="B7" s="218"/>
      <c r="C7" s="238"/>
      <c r="D7" s="238"/>
      <c r="E7" s="238"/>
      <c r="F7" s="238"/>
      <c r="G7" s="238"/>
      <c r="H7" s="2" t="s">
        <v>154</v>
      </c>
      <c r="I7" s="2" t="s">
        <v>155</v>
      </c>
      <c r="J7" s="2" t="s">
        <v>156</v>
      </c>
      <c r="K7" s="238"/>
      <c r="L7" s="238"/>
      <c r="M7" s="238"/>
      <c r="O7" s="2"/>
    </row>
    <row r="8" spans="1:13" ht="15.75">
      <c r="A8" s="3">
        <v>1</v>
      </c>
      <c r="B8" s="3">
        <v>2</v>
      </c>
      <c r="C8" s="3">
        <v>3</v>
      </c>
      <c r="D8" s="3">
        <v>4</v>
      </c>
      <c r="E8" s="3">
        <v>5</v>
      </c>
      <c r="F8" s="3">
        <v>6</v>
      </c>
      <c r="G8" s="3">
        <v>7</v>
      </c>
      <c r="H8" s="3">
        <v>8</v>
      </c>
      <c r="I8" s="3">
        <v>9</v>
      </c>
      <c r="J8" s="3">
        <v>10</v>
      </c>
      <c r="K8" s="3">
        <v>11</v>
      </c>
      <c r="L8" s="3">
        <v>12</v>
      </c>
      <c r="M8" s="3">
        <v>13</v>
      </c>
    </row>
    <row r="9" spans="1:13" ht="15.75">
      <c r="A9" s="113">
        <f>4!A9</f>
        <v>50</v>
      </c>
      <c r="B9" s="113" t="str">
        <f>4!B9</f>
        <v>ТАТУ</v>
      </c>
      <c r="C9" s="114">
        <f>D9+E9+F9+G9</f>
        <v>151</v>
      </c>
      <c r="D9" s="66">
        <v>0</v>
      </c>
      <c r="E9" s="66">
        <v>6</v>
      </c>
      <c r="F9" s="66">
        <v>145</v>
      </c>
      <c r="G9" s="114">
        <f>H9+I9+J9</f>
        <v>0</v>
      </c>
      <c r="H9" s="66">
        <v>0</v>
      </c>
      <c r="I9" s="66">
        <v>0</v>
      </c>
      <c r="J9" s="66">
        <v>0</v>
      </c>
      <c r="K9" s="66">
        <v>0</v>
      </c>
      <c r="L9" s="114">
        <f>D9+E9+F9</f>
        <v>151</v>
      </c>
      <c r="M9" s="66">
        <v>0</v>
      </c>
    </row>
    <row r="10" spans="1:12" s="7" customFormat="1" ht="15.75">
      <c r="A10" s="7" t="s">
        <v>684</v>
      </c>
      <c r="B10" s="7" t="s">
        <v>684</v>
      </c>
      <c r="C10" s="7" t="s">
        <v>684</v>
      </c>
      <c r="G10" s="7" t="s">
        <v>684</v>
      </c>
      <c r="L10" s="7" t="s">
        <v>684</v>
      </c>
    </row>
    <row r="11" spans="1:27" ht="18" customHeight="1">
      <c r="A11" s="62" t="s">
        <v>685</v>
      </c>
      <c r="B11" s="224" t="s">
        <v>686</v>
      </c>
      <c r="C11" s="224"/>
      <c r="D11" s="224"/>
      <c r="E11" s="224"/>
      <c r="F11" s="224"/>
      <c r="G11" s="224"/>
      <c r="H11" s="224"/>
      <c r="I11" s="224"/>
      <c r="J11" s="224"/>
      <c r="K11" s="224"/>
      <c r="L11" s="224"/>
      <c r="M11" s="224"/>
      <c r="N11" s="50"/>
      <c r="O11" s="50"/>
      <c r="P11" s="50"/>
      <c r="Q11" s="50"/>
      <c r="R11" s="50"/>
      <c r="S11" s="50"/>
      <c r="T11" s="8"/>
      <c r="U11" s="8"/>
      <c r="V11" s="8"/>
      <c r="W11" s="8"/>
      <c r="X11" s="8"/>
      <c r="Y11" s="8"/>
      <c r="Z11" s="8"/>
      <c r="AA11" s="8"/>
    </row>
    <row r="12" spans="2:13" ht="15.75">
      <c r="B12" s="223" t="s">
        <v>157</v>
      </c>
      <c r="C12" s="223"/>
      <c r="D12" s="223"/>
      <c r="E12" s="223"/>
      <c r="F12" s="223"/>
      <c r="G12" s="223"/>
      <c r="H12" s="223"/>
      <c r="I12" s="223"/>
      <c r="J12" s="223"/>
      <c r="K12" s="223"/>
      <c r="L12" s="223"/>
      <c r="M12" s="223"/>
    </row>
  </sheetData>
  <sheetProtection/>
  <mergeCells count="19">
    <mergeCell ref="A1:M1"/>
    <mergeCell ref="A2:M2"/>
    <mergeCell ref="A3:M3"/>
    <mergeCell ref="I4:M4"/>
    <mergeCell ref="A5:A7"/>
    <mergeCell ref="B5:B7"/>
    <mergeCell ref="C5:J5"/>
    <mergeCell ref="K5:M5"/>
    <mergeCell ref="C6:C7"/>
    <mergeCell ref="D6:D7"/>
    <mergeCell ref="M6:M7"/>
    <mergeCell ref="B11:M11"/>
    <mergeCell ref="B12:M12"/>
    <mergeCell ref="E6:E7"/>
    <mergeCell ref="F6:F7"/>
    <mergeCell ref="G6:G7"/>
    <mergeCell ref="H6:J6"/>
    <mergeCell ref="K6:K7"/>
    <mergeCell ref="L6:L7"/>
  </mergeCells>
  <printOptions/>
  <pageMargins left="0.5511811023622047" right="0.4724409448818898" top="0.52" bottom="0.7480314960629921" header="0.31496062992125984" footer="0.31496062992125984"/>
  <pageSetup horizontalDpi="600" verticalDpi="600" orientation="landscape" paperSize="9" scale="125" r:id="rId1"/>
</worksheet>
</file>

<file path=xl/worksheets/sheet4.xml><?xml version="1.0" encoding="utf-8"?>
<worksheet xmlns="http://schemas.openxmlformats.org/spreadsheetml/2006/main" xmlns:r="http://schemas.openxmlformats.org/officeDocument/2006/relationships">
  <sheetPr>
    <tabColor theme="0"/>
  </sheetPr>
  <dimension ref="A1:Y23"/>
  <sheetViews>
    <sheetView view="pageBreakPreview" zoomScaleSheetLayoutView="100" zoomScalePageLayoutView="0" workbookViewId="0" topLeftCell="A1">
      <selection activeCell="H6" sqref="H6:H7"/>
    </sheetView>
  </sheetViews>
  <sheetFormatPr defaultColWidth="9.140625" defaultRowHeight="15"/>
  <cols>
    <col min="1" max="1" width="6.421875" style="27" customWidth="1"/>
    <col min="2" max="2" width="6.7109375" style="27" customWidth="1"/>
    <col min="3" max="3" width="6.00390625" style="27" customWidth="1"/>
    <col min="4" max="4" width="10.421875" style="27" customWidth="1"/>
    <col min="5" max="5" width="6.421875" style="27" customWidth="1"/>
    <col min="6" max="6" width="6.00390625" style="27" customWidth="1"/>
    <col min="7" max="8" width="4.421875" style="27" customWidth="1"/>
    <col min="9" max="10" width="5.421875" style="27" customWidth="1"/>
    <col min="11" max="13" width="3.7109375" style="27" customWidth="1"/>
    <col min="14" max="14" width="5.421875" style="27" customWidth="1"/>
    <col min="15" max="15" width="9.8515625" style="27" customWidth="1"/>
    <col min="16" max="16" width="5.28125" style="27" customWidth="1"/>
    <col min="17" max="17" width="9.140625" style="27" customWidth="1"/>
    <col min="18" max="18" width="5.57421875" style="27" customWidth="1"/>
    <col min="19" max="19" width="5.7109375" style="27" customWidth="1"/>
    <col min="20" max="20" width="4.7109375" style="27" customWidth="1"/>
    <col min="21" max="21" width="5.8515625" style="27" customWidth="1"/>
    <col min="22" max="22" width="4.7109375" style="27" customWidth="1"/>
    <col min="23" max="23" width="5.421875" style="27" customWidth="1"/>
    <col min="24" max="16384" width="9.140625" style="27" customWidth="1"/>
  </cols>
  <sheetData>
    <row r="1" spans="1:23" ht="15.75">
      <c r="A1" s="1"/>
      <c r="B1" s="1"/>
      <c r="C1" s="1"/>
      <c r="D1" s="1"/>
      <c r="E1" s="1"/>
      <c r="F1" s="1"/>
      <c r="G1" s="1"/>
      <c r="H1" s="1"/>
      <c r="I1" s="1"/>
      <c r="J1" s="1"/>
      <c r="K1" s="1"/>
      <c r="L1" s="1"/>
      <c r="M1" s="1"/>
      <c r="N1" s="1"/>
      <c r="O1" s="1"/>
      <c r="P1" s="1"/>
      <c r="Q1" s="1"/>
      <c r="R1" s="1"/>
      <c r="S1" s="1"/>
      <c r="T1" s="250" t="s">
        <v>761</v>
      </c>
      <c r="U1" s="250"/>
      <c r="V1" s="250"/>
      <c r="W1" s="250"/>
    </row>
    <row r="2" spans="1:23" ht="30.75" customHeight="1">
      <c r="A2" s="251" t="s">
        <v>595</v>
      </c>
      <c r="B2" s="251"/>
      <c r="C2" s="251"/>
      <c r="D2" s="251"/>
      <c r="E2" s="251"/>
      <c r="F2" s="251"/>
      <c r="G2" s="251"/>
      <c r="H2" s="251"/>
      <c r="I2" s="251"/>
      <c r="J2" s="251"/>
      <c r="K2" s="251"/>
      <c r="L2" s="251"/>
      <c r="M2" s="251"/>
      <c r="N2" s="251"/>
      <c r="O2" s="251"/>
      <c r="P2" s="251"/>
      <c r="Q2" s="251"/>
      <c r="R2" s="251"/>
      <c r="S2" s="251"/>
      <c r="T2" s="251"/>
      <c r="U2" s="251"/>
      <c r="V2" s="251"/>
      <c r="W2" s="251"/>
    </row>
    <row r="3" spans="1:23" ht="16.5" customHeight="1">
      <c r="A3" s="28"/>
      <c r="B3" s="28"/>
      <c r="C3" s="28"/>
      <c r="D3" s="28"/>
      <c r="E3" s="28"/>
      <c r="F3" s="28"/>
      <c r="G3" s="28"/>
      <c r="H3" s="28"/>
      <c r="I3" s="28"/>
      <c r="J3" s="28"/>
      <c r="K3" s="28"/>
      <c r="L3" s="28"/>
      <c r="M3" s="28"/>
      <c r="N3" s="28"/>
      <c r="O3" s="28"/>
      <c r="P3" s="28"/>
      <c r="Q3" s="28"/>
      <c r="R3" s="28"/>
      <c r="S3" s="252" t="s">
        <v>6</v>
      </c>
      <c r="T3" s="252"/>
      <c r="U3" s="252"/>
      <c r="V3" s="252"/>
      <c r="W3" s="252"/>
    </row>
    <row r="4" spans="1:23" ht="15.75" customHeight="1">
      <c r="A4" s="245" t="s">
        <v>676</v>
      </c>
      <c r="B4" s="244" t="s">
        <v>698</v>
      </c>
      <c r="C4" s="253" t="s">
        <v>762</v>
      </c>
      <c r="D4" s="246" t="s">
        <v>763</v>
      </c>
      <c r="E4" s="245" t="s">
        <v>707</v>
      </c>
      <c r="F4" s="245"/>
      <c r="G4" s="245"/>
      <c r="H4" s="245" t="s">
        <v>764</v>
      </c>
      <c r="I4" s="245"/>
      <c r="J4" s="245"/>
      <c r="K4" s="245" t="s">
        <v>705</v>
      </c>
      <c r="L4" s="245"/>
      <c r="M4" s="245"/>
      <c r="N4" s="249" t="s">
        <v>765</v>
      </c>
      <c r="O4" s="249"/>
      <c r="P4" s="249"/>
      <c r="Q4" s="249"/>
      <c r="R4" s="245" t="s">
        <v>766</v>
      </c>
      <c r="S4" s="245"/>
      <c r="T4" s="245"/>
      <c r="U4" s="245" t="s">
        <v>767</v>
      </c>
      <c r="V4" s="245"/>
      <c r="W4" s="244" t="s">
        <v>768</v>
      </c>
    </row>
    <row r="5" spans="1:23" ht="83.25" customHeight="1">
      <c r="A5" s="245"/>
      <c r="B5" s="244"/>
      <c r="C5" s="254"/>
      <c r="D5" s="247"/>
      <c r="E5" s="245"/>
      <c r="F5" s="245"/>
      <c r="G5" s="245"/>
      <c r="H5" s="245"/>
      <c r="I5" s="245"/>
      <c r="J5" s="245"/>
      <c r="K5" s="245"/>
      <c r="L5" s="245"/>
      <c r="M5" s="245"/>
      <c r="N5" s="249"/>
      <c r="O5" s="249"/>
      <c r="P5" s="249"/>
      <c r="Q5" s="249"/>
      <c r="R5" s="245"/>
      <c r="S5" s="245"/>
      <c r="T5" s="245"/>
      <c r="U5" s="245"/>
      <c r="V5" s="245"/>
      <c r="W5" s="244"/>
    </row>
    <row r="6" spans="1:23" ht="51.75" customHeight="1">
      <c r="A6" s="245"/>
      <c r="B6" s="244"/>
      <c r="C6" s="254"/>
      <c r="D6" s="247"/>
      <c r="E6" s="244" t="s">
        <v>762</v>
      </c>
      <c r="F6" s="244" t="s">
        <v>769</v>
      </c>
      <c r="G6" s="244" t="s">
        <v>708</v>
      </c>
      <c r="H6" s="244" t="s">
        <v>762</v>
      </c>
      <c r="I6" s="244" t="s">
        <v>769</v>
      </c>
      <c r="J6" s="244" t="s">
        <v>708</v>
      </c>
      <c r="K6" s="244" t="s">
        <v>762</v>
      </c>
      <c r="L6" s="244" t="s">
        <v>769</v>
      </c>
      <c r="M6" s="244" t="s">
        <v>708</v>
      </c>
      <c r="N6" s="245" t="s">
        <v>770</v>
      </c>
      <c r="O6" s="245"/>
      <c r="P6" s="245" t="s">
        <v>771</v>
      </c>
      <c r="Q6" s="245"/>
      <c r="R6" s="244" t="s">
        <v>772</v>
      </c>
      <c r="S6" s="244" t="s">
        <v>773</v>
      </c>
      <c r="T6" s="244" t="s">
        <v>774</v>
      </c>
      <c r="U6" s="244" t="s">
        <v>775</v>
      </c>
      <c r="V6" s="244" t="s">
        <v>776</v>
      </c>
      <c r="W6" s="244"/>
    </row>
    <row r="7" spans="1:23" ht="135" customHeight="1">
      <c r="A7" s="245"/>
      <c r="B7" s="244"/>
      <c r="C7" s="255"/>
      <c r="D7" s="248"/>
      <c r="E7" s="244"/>
      <c r="F7" s="244"/>
      <c r="G7" s="244"/>
      <c r="H7" s="244"/>
      <c r="I7" s="244"/>
      <c r="J7" s="244"/>
      <c r="K7" s="244"/>
      <c r="L7" s="244"/>
      <c r="M7" s="244"/>
      <c r="N7" s="29" t="s">
        <v>677</v>
      </c>
      <c r="O7" s="29" t="s">
        <v>777</v>
      </c>
      <c r="P7" s="29" t="s">
        <v>677</v>
      </c>
      <c r="Q7" s="29" t="s">
        <v>777</v>
      </c>
      <c r="R7" s="244"/>
      <c r="S7" s="244"/>
      <c r="T7" s="244"/>
      <c r="U7" s="244"/>
      <c r="V7" s="244"/>
      <c r="W7" s="244"/>
    </row>
    <row r="8" spans="1:23" ht="15.75">
      <c r="A8" s="30">
        <v>1</v>
      </c>
      <c r="B8" s="30">
        <v>2</v>
      </c>
      <c r="C8" s="30">
        <v>3</v>
      </c>
      <c r="D8" s="30">
        <v>4</v>
      </c>
      <c r="E8" s="30">
        <v>5</v>
      </c>
      <c r="F8" s="30">
        <v>6</v>
      </c>
      <c r="G8" s="30">
        <v>7</v>
      </c>
      <c r="H8" s="30">
        <v>8</v>
      </c>
      <c r="I8" s="30">
        <v>9</v>
      </c>
      <c r="J8" s="30">
        <v>10</v>
      </c>
      <c r="K8" s="30">
        <v>11</v>
      </c>
      <c r="L8" s="30">
        <v>12</v>
      </c>
      <c r="M8" s="30">
        <v>13</v>
      </c>
      <c r="N8" s="30">
        <v>14</v>
      </c>
      <c r="O8" s="30">
        <v>15</v>
      </c>
      <c r="P8" s="30">
        <v>16</v>
      </c>
      <c r="Q8" s="30">
        <v>17</v>
      </c>
      <c r="R8" s="30">
        <v>18</v>
      </c>
      <c r="S8" s="30">
        <v>19</v>
      </c>
      <c r="T8" s="30">
        <v>20</v>
      </c>
      <c r="U8" s="30">
        <v>21</v>
      </c>
      <c r="V8" s="30">
        <v>22</v>
      </c>
      <c r="W8" s="30">
        <v>23</v>
      </c>
    </row>
    <row r="9" spans="1:23" ht="15.75">
      <c r="A9" s="32">
        <f>1!A8</f>
        <v>50</v>
      </c>
      <c r="B9" s="32" t="str">
        <f>1!B8</f>
        <v>ТАТУ</v>
      </c>
      <c r="C9" s="33">
        <f>E9+H9+K9</f>
        <v>1385</v>
      </c>
      <c r="D9" s="34">
        <f>F9+I9+L9+U9+V9+W9</f>
        <v>1404</v>
      </c>
      <c r="E9" s="30">
        <v>1335</v>
      </c>
      <c r="F9" s="30">
        <v>1352</v>
      </c>
      <c r="G9" s="30">
        <v>187</v>
      </c>
      <c r="H9" s="30">
        <v>0</v>
      </c>
      <c r="I9" s="30">
        <v>0</v>
      </c>
      <c r="J9" s="30">
        <v>0</v>
      </c>
      <c r="K9" s="30">
        <v>50</v>
      </c>
      <c r="L9" s="30">
        <v>50</v>
      </c>
      <c r="M9" s="30">
        <v>12</v>
      </c>
      <c r="N9" s="30">
        <v>1583</v>
      </c>
      <c r="O9" s="30">
        <v>42</v>
      </c>
      <c r="P9" s="30">
        <v>7986</v>
      </c>
      <c r="Q9" s="30">
        <v>71</v>
      </c>
      <c r="R9" s="30">
        <v>7968</v>
      </c>
      <c r="S9" s="30">
        <v>2235</v>
      </c>
      <c r="T9" s="30">
        <v>0</v>
      </c>
      <c r="U9" s="30">
        <v>0</v>
      </c>
      <c r="V9" s="30">
        <v>0</v>
      </c>
      <c r="W9" s="30">
        <v>2</v>
      </c>
    </row>
    <row r="10" spans="1:23" ht="15.75">
      <c r="A10" s="35" t="s">
        <v>684</v>
      </c>
      <c r="B10" s="35" t="s">
        <v>684</v>
      </c>
      <c r="C10" s="35" t="s">
        <v>684</v>
      </c>
      <c r="D10" s="35" t="s">
        <v>684</v>
      </c>
      <c r="E10" s="35"/>
      <c r="F10" s="35"/>
      <c r="G10" s="35"/>
      <c r="H10" s="35"/>
      <c r="I10" s="35"/>
      <c r="J10" s="35"/>
      <c r="K10" s="35"/>
      <c r="L10" s="35"/>
      <c r="M10" s="35"/>
      <c r="N10" s="35"/>
      <c r="O10" s="35"/>
      <c r="P10" s="35"/>
      <c r="Q10" s="35"/>
      <c r="R10" s="35"/>
      <c r="S10" s="35"/>
      <c r="T10" s="35"/>
      <c r="U10" s="35"/>
      <c r="V10" s="35"/>
      <c r="W10" s="35" t="s">
        <v>778</v>
      </c>
    </row>
    <row r="11" spans="1:25" s="1" customFormat="1" ht="32.25" customHeight="1">
      <c r="A11" s="36" t="s">
        <v>685</v>
      </c>
      <c r="B11" s="242" t="s">
        <v>742</v>
      </c>
      <c r="C11" s="242"/>
      <c r="D11" s="242"/>
      <c r="E11" s="242"/>
      <c r="F11" s="242"/>
      <c r="G11" s="242"/>
      <c r="H11" s="242"/>
      <c r="I11" s="242"/>
      <c r="J11" s="242"/>
      <c r="K11" s="242"/>
      <c r="L11" s="242"/>
      <c r="M11" s="242"/>
      <c r="N11" s="242"/>
      <c r="O11" s="242"/>
      <c r="P11" s="242"/>
      <c r="Q11" s="242"/>
      <c r="R11" s="242"/>
      <c r="S11" s="242"/>
      <c r="T11" s="242"/>
      <c r="U11" s="242"/>
      <c r="V11" s="242"/>
      <c r="W11" s="242"/>
      <c r="X11" s="37"/>
      <c r="Y11" s="37"/>
    </row>
    <row r="12" spans="1:23" s="1" customFormat="1" ht="54" customHeight="1">
      <c r="A12" s="243" t="s">
        <v>779</v>
      </c>
      <c r="B12" s="243"/>
      <c r="C12" s="243"/>
      <c r="D12" s="243"/>
      <c r="E12" s="243"/>
      <c r="F12" s="243"/>
      <c r="G12" s="243"/>
      <c r="H12" s="243"/>
      <c r="I12" s="243"/>
      <c r="J12" s="243"/>
      <c r="K12" s="243"/>
      <c r="L12" s="243"/>
      <c r="M12" s="243"/>
      <c r="N12" s="243"/>
      <c r="O12" s="243"/>
      <c r="P12" s="243"/>
      <c r="Q12" s="243"/>
      <c r="R12" s="243"/>
      <c r="S12" s="243"/>
      <c r="T12" s="243"/>
      <c r="U12" s="243"/>
      <c r="V12" s="243"/>
      <c r="W12" s="243"/>
    </row>
    <row r="13" spans="1:25" s="1" customFormat="1" ht="15.75">
      <c r="A13" s="38" t="s">
        <v>684</v>
      </c>
      <c r="B13" s="21" t="s">
        <v>780</v>
      </c>
      <c r="C13" s="21"/>
      <c r="D13" s="21"/>
      <c r="E13" s="21"/>
      <c r="F13" s="21"/>
      <c r="G13" s="21"/>
      <c r="H13" s="21"/>
      <c r="I13" s="21"/>
      <c r="J13" s="21"/>
      <c r="K13" s="21"/>
      <c r="L13" s="21"/>
      <c r="M13" s="21"/>
      <c r="N13" s="21"/>
      <c r="O13" s="21"/>
      <c r="P13" s="21"/>
      <c r="Q13" s="21"/>
      <c r="R13" s="21"/>
      <c r="S13" s="21"/>
      <c r="T13" s="21"/>
      <c r="U13" s="21"/>
      <c r="V13" s="21"/>
      <c r="W13" s="21"/>
      <c r="X13" s="21"/>
      <c r="Y13" s="21"/>
    </row>
    <row r="14" spans="1:25" ht="15.75">
      <c r="A14" s="39" t="s">
        <v>684</v>
      </c>
      <c r="B14" s="21" t="s">
        <v>781</v>
      </c>
      <c r="C14" s="40"/>
      <c r="D14" s="40"/>
      <c r="E14" s="40"/>
      <c r="F14" s="40"/>
      <c r="G14" s="40"/>
      <c r="H14" s="40"/>
      <c r="I14" s="40"/>
      <c r="J14" s="40"/>
      <c r="K14" s="40"/>
      <c r="L14" s="40"/>
      <c r="M14" s="40"/>
      <c r="N14" s="40"/>
      <c r="O14" s="40"/>
      <c r="P14" s="40"/>
      <c r="Q14" s="40"/>
      <c r="R14" s="40"/>
      <c r="S14" s="40"/>
      <c r="T14" s="40"/>
      <c r="U14" s="40"/>
      <c r="V14" s="40"/>
      <c r="W14" s="40"/>
      <c r="X14" s="40"/>
      <c r="Y14" s="40"/>
    </row>
    <row r="15" ht="6.75" customHeight="1"/>
    <row r="16" ht="15.75" hidden="1"/>
    <row r="17" ht="15.75" hidden="1"/>
    <row r="18" ht="15.75" hidden="1"/>
    <row r="19" ht="15.75" hidden="1"/>
    <row r="20" ht="15.75" hidden="1"/>
    <row r="21" ht="15.75" hidden="1"/>
    <row r="22" ht="18.75" customHeight="1" hidden="1"/>
    <row r="23" ht="0.75" customHeight="1" hidden="1">
      <c r="A23" s="27" t="s">
        <v>782</v>
      </c>
    </row>
  </sheetData>
  <sheetProtection/>
  <protectedRanges>
    <protectedRange password="CE28" sqref="C9" name="Диапазон1"/>
  </protectedRanges>
  <mergeCells count="32">
    <mergeCell ref="U4:V5"/>
    <mergeCell ref="W4:W7"/>
    <mergeCell ref="H4:J5"/>
    <mergeCell ref="K4:M5"/>
    <mergeCell ref="T1:W1"/>
    <mergeCell ref="A2:W2"/>
    <mergeCell ref="S3:W3"/>
    <mergeCell ref="A4:A7"/>
    <mergeCell ref="B4:B7"/>
    <mergeCell ref="C4:C7"/>
    <mergeCell ref="U6:U7"/>
    <mergeCell ref="V6:V7"/>
    <mergeCell ref="G6:G7"/>
    <mergeCell ref="H6:H7"/>
    <mergeCell ref="I6:I7"/>
    <mergeCell ref="J6:J7"/>
    <mergeCell ref="B11:W11"/>
    <mergeCell ref="A12:W12"/>
    <mergeCell ref="K6:K7"/>
    <mergeCell ref="L6:L7"/>
    <mergeCell ref="M6:M7"/>
    <mergeCell ref="N6:O6"/>
    <mergeCell ref="D4:D7"/>
    <mergeCell ref="E4:G5"/>
    <mergeCell ref="P6:Q6"/>
    <mergeCell ref="R6:R7"/>
    <mergeCell ref="E6:E7"/>
    <mergeCell ref="F6:F7"/>
    <mergeCell ref="N4:Q5"/>
    <mergeCell ref="R4:T5"/>
    <mergeCell ref="S6:S7"/>
    <mergeCell ref="T6:T7"/>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0.xml><?xml version="1.0" encoding="utf-8"?>
<worksheet xmlns="http://schemas.openxmlformats.org/spreadsheetml/2006/main" xmlns:r="http://schemas.openxmlformats.org/officeDocument/2006/relationships">
  <sheetPr>
    <tabColor theme="0"/>
  </sheetPr>
  <dimension ref="A1:Z12"/>
  <sheetViews>
    <sheetView view="pageBreakPreview" zoomScale="130" zoomScaleSheetLayoutView="130" zoomScalePageLayoutView="0" workbookViewId="0" topLeftCell="A9">
      <selection activeCell="Q10" sqref="Q10"/>
    </sheetView>
  </sheetViews>
  <sheetFormatPr defaultColWidth="9.140625" defaultRowHeight="15"/>
  <cols>
    <col min="1" max="1" width="6.28125" style="1" customWidth="1"/>
    <col min="2" max="2" width="9.140625" style="1" customWidth="1"/>
    <col min="3" max="6" width="7.7109375" style="1" customWidth="1"/>
    <col min="7" max="9" width="9.140625" style="1" customWidth="1"/>
    <col min="10" max="10" width="9.28125" style="1" customWidth="1"/>
    <col min="11" max="11" width="9.140625" style="1" customWidth="1"/>
    <col min="12" max="13" width="6.7109375" style="1" customWidth="1"/>
    <col min="14" max="16384" width="9.140625" style="1" customWidth="1"/>
  </cols>
  <sheetData>
    <row r="1" spans="1:13" ht="15.75">
      <c r="A1" s="216" t="s">
        <v>159</v>
      </c>
      <c r="B1" s="216"/>
      <c r="C1" s="216"/>
      <c r="D1" s="216"/>
      <c r="E1" s="216"/>
      <c r="F1" s="216"/>
      <c r="G1" s="216"/>
      <c r="H1" s="216"/>
      <c r="I1" s="216"/>
      <c r="J1" s="216"/>
      <c r="K1" s="216"/>
      <c r="L1" s="216"/>
      <c r="M1" s="216"/>
    </row>
    <row r="2" spans="1:13" ht="33" customHeight="1">
      <c r="A2" s="214" t="s">
        <v>977</v>
      </c>
      <c r="B2" s="214"/>
      <c r="C2" s="214"/>
      <c r="D2" s="214"/>
      <c r="E2" s="214"/>
      <c r="F2" s="214"/>
      <c r="G2" s="214"/>
      <c r="H2" s="214"/>
      <c r="I2" s="214"/>
      <c r="J2" s="214"/>
      <c r="K2" s="214"/>
      <c r="L2" s="214"/>
      <c r="M2" s="214"/>
    </row>
    <row r="3" spans="1:13" ht="15.75">
      <c r="A3" s="234" t="s">
        <v>675</v>
      </c>
      <c r="B3" s="234"/>
      <c r="C3" s="234"/>
      <c r="D3" s="234"/>
      <c r="E3" s="234"/>
      <c r="F3" s="234"/>
      <c r="G3" s="234"/>
      <c r="H3" s="234"/>
      <c r="I3" s="234"/>
      <c r="J3" s="234"/>
      <c r="K3" s="234"/>
      <c r="L3" s="234"/>
      <c r="M3" s="234"/>
    </row>
    <row r="4" spans="1:13" ht="16.5" customHeight="1">
      <c r="A4" s="55"/>
      <c r="B4" s="55"/>
      <c r="C4" s="55"/>
      <c r="D4" s="55"/>
      <c r="E4" s="55"/>
      <c r="F4" s="55"/>
      <c r="G4" s="55"/>
      <c r="H4" s="55"/>
      <c r="I4" s="307" t="s">
        <v>11</v>
      </c>
      <c r="J4" s="307"/>
      <c r="K4" s="307"/>
      <c r="L4" s="307"/>
      <c r="M4" s="307"/>
    </row>
    <row r="5" spans="1:13" ht="15.75" customHeight="1">
      <c r="A5" s="218" t="s">
        <v>676</v>
      </c>
      <c r="B5" s="218" t="s">
        <v>698</v>
      </c>
      <c r="C5" s="319" t="s">
        <v>144</v>
      </c>
      <c r="D5" s="320"/>
      <c r="E5" s="320"/>
      <c r="F5" s="320"/>
      <c r="G5" s="320"/>
      <c r="H5" s="320"/>
      <c r="I5" s="320"/>
      <c r="J5" s="321"/>
      <c r="K5" s="218" t="s">
        <v>145</v>
      </c>
      <c r="L5" s="218"/>
      <c r="M5" s="218"/>
    </row>
    <row r="6" spans="1:13" ht="15.75">
      <c r="A6" s="218"/>
      <c r="B6" s="218"/>
      <c r="C6" s="237" t="s">
        <v>146</v>
      </c>
      <c r="D6" s="237" t="s">
        <v>147</v>
      </c>
      <c r="E6" s="237" t="s">
        <v>148</v>
      </c>
      <c r="F6" s="237" t="s">
        <v>149</v>
      </c>
      <c r="G6" s="237" t="s">
        <v>150</v>
      </c>
      <c r="H6" s="319" t="s">
        <v>463</v>
      </c>
      <c r="I6" s="320"/>
      <c r="J6" s="321"/>
      <c r="K6" s="237" t="s">
        <v>151</v>
      </c>
      <c r="L6" s="237" t="s">
        <v>152</v>
      </c>
      <c r="M6" s="237" t="s">
        <v>153</v>
      </c>
    </row>
    <row r="7" spans="1:13" ht="192" customHeight="1">
      <c r="A7" s="218"/>
      <c r="B7" s="218"/>
      <c r="C7" s="238"/>
      <c r="D7" s="238"/>
      <c r="E7" s="238"/>
      <c r="F7" s="238"/>
      <c r="G7" s="238"/>
      <c r="H7" s="2" t="s">
        <v>154</v>
      </c>
      <c r="I7" s="2" t="s">
        <v>155</v>
      </c>
      <c r="J7" s="2" t="s">
        <v>156</v>
      </c>
      <c r="K7" s="238"/>
      <c r="L7" s="238"/>
      <c r="M7" s="238"/>
    </row>
    <row r="8" spans="1:13" ht="15.75">
      <c r="A8" s="3">
        <v>1</v>
      </c>
      <c r="B8" s="3">
        <v>2</v>
      </c>
      <c r="C8" s="3">
        <v>3</v>
      </c>
      <c r="D8" s="3">
        <v>4</v>
      </c>
      <c r="E8" s="3">
        <v>5</v>
      </c>
      <c r="F8" s="3">
        <v>6</v>
      </c>
      <c r="G8" s="3">
        <v>7</v>
      </c>
      <c r="H8" s="3">
        <v>8</v>
      </c>
      <c r="I8" s="3">
        <v>9</v>
      </c>
      <c r="J8" s="3">
        <v>10</v>
      </c>
      <c r="K8" s="3">
        <v>11</v>
      </c>
      <c r="L8" s="3">
        <v>12</v>
      </c>
      <c r="M8" s="3">
        <v>13</v>
      </c>
    </row>
    <row r="9" spans="1:13" ht="15.75">
      <c r="A9" s="113">
        <f>4!A9</f>
        <v>50</v>
      </c>
      <c r="B9" s="113" t="str">
        <f>4!B9</f>
        <v>ТАТУ</v>
      </c>
      <c r="C9" s="114">
        <f>D9+E9+F9+G9</f>
        <v>299</v>
      </c>
      <c r="D9" s="66">
        <v>46</v>
      </c>
      <c r="E9" s="66">
        <v>95</v>
      </c>
      <c r="F9" s="66">
        <v>135</v>
      </c>
      <c r="G9" s="114">
        <f>H9+I9+J9</f>
        <v>23</v>
      </c>
      <c r="H9" s="66">
        <v>20</v>
      </c>
      <c r="I9" s="66">
        <v>3</v>
      </c>
      <c r="J9" s="66">
        <v>0</v>
      </c>
      <c r="K9" s="66">
        <v>5</v>
      </c>
      <c r="L9" s="114">
        <f>D9+E9+F9</f>
        <v>276</v>
      </c>
      <c r="M9" s="66">
        <v>0</v>
      </c>
    </row>
    <row r="10" spans="1:12" s="7" customFormat="1" ht="15.75">
      <c r="A10" s="7" t="s">
        <v>684</v>
      </c>
      <c r="B10" s="7" t="s">
        <v>684</v>
      </c>
      <c r="C10" s="7" t="s">
        <v>684</v>
      </c>
      <c r="G10" s="7" t="s">
        <v>684</v>
      </c>
      <c r="L10" s="7" t="s">
        <v>684</v>
      </c>
    </row>
    <row r="11" spans="1:26" ht="18" customHeight="1">
      <c r="A11" s="62" t="s">
        <v>685</v>
      </c>
      <c r="B11" s="224" t="s">
        <v>686</v>
      </c>
      <c r="C11" s="224"/>
      <c r="D11" s="224"/>
      <c r="E11" s="224"/>
      <c r="F11" s="224"/>
      <c r="G11" s="224"/>
      <c r="H11" s="224"/>
      <c r="I11" s="224"/>
      <c r="J11" s="224"/>
      <c r="K11" s="224"/>
      <c r="L11" s="224"/>
      <c r="M11" s="224"/>
      <c r="N11" s="50"/>
      <c r="O11" s="50"/>
      <c r="P11" s="50"/>
      <c r="Q11" s="50"/>
      <c r="R11" s="50"/>
      <c r="S11" s="8"/>
      <c r="T11" s="8"/>
      <c r="U11" s="8"/>
      <c r="V11" s="8"/>
      <c r="W11" s="8"/>
      <c r="X11" s="8"/>
      <c r="Y11" s="8"/>
      <c r="Z11" s="8"/>
    </row>
    <row r="12" spans="2:13" ht="15.75">
      <c r="B12" s="223" t="s">
        <v>27</v>
      </c>
      <c r="C12" s="223"/>
      <c r="D12" s="223"/>
      <c r="E12" s="223"/>
      <c r="F12" s="223"/>
      <c r="G12" s="223"/>
      <c r="H12" s="223"/>
      <c r="I12" s="223"/>
      <c r="J12" s="223"/>
      <c r="K12" s="223"/>
      <c r="L12" s="223"/>
      <c r="M12" s="223"/>
    </row>
  </sheetData>
  <sheetProtection/>
  <mergeCells count="19">
    <mergeCell ref="A1:M1"/>
    <mergeCell ref="A2:M2"/>
    <mergeCell ref="A3:M3"/>
    <mergeCell ref="I4:M4"/>
    <mergeCell ref="A5:A7"/>
    <mergeCell ref="B5:B7"/>
    <mergeCell ref="C5:J5"/>
    <mergeCell ref="K5:M5"/>
    <mergeCell ref="C6:C7"/>
    <mergeCell ref="D6:D7"/>
    <mergeCell ref="M6:M7"/>
    <mergeCell ref="B11:M11"/>
    <mergeCell ref="B12:M12"/>
    <mergeCell ref="E6:E7"/>
    <mergeCell ref="F6:F7"/>
    <mergeCell ref="G6:G7"/>
    <mergeCell ref="H6:J6"/>
    <mergeCell ref="K6:K7"/>
    <mergeCell ref="L6:L7"/>
  </mergeCells>
  <printOptions/>
  <pageMargins left="0.5511811023622047" right="0.4724409448818898" top="0.52" bottom="0.7480314960629921" header="0.31496062992125984" footer="0.31496062992125984"/>
  <pageSetup horizontalDpi="600" verticalDpi="600" orientation="landscape" paperSize="9" scale="125" r:id="rId1"/>
</worksheet>
</file>

<file path=xl/worksheets/sheet41.xml><?xml version="1.0" encoding="utf-8"?>
<worksheet xmlns="http://schemas.openxmlformats.org/spreadsheetml/2006/main" xmlns:r="http://schemas.openxmlformats.org/officeDocument/2006/relationships">
  <sheetPr>
    <tabColor theme="0"/>
  </sheetPr>
  <dimension ref="A1:Z12"/>
  <sheetViews>
    <sheetView view="pageBreakPreview" zoomScale="80" zoomScaleSheetLayoutView="80" zoomScalePageLayoutView="0" workbookViewId="0" topLeftCell="A1">
      <selection activeCell="F9" activeCellId="1" sqref="D9 F9"/>
    </sheetView>
  </sheetViews>
  <sheetFormatPr defaultColWidth="9.140625" defaultRowHeight="15"/>
  <cols>
    <col min="1" max="1" width="6.28125" style="27" customWidth="1"/>
    <col min="2" max="2" width="7.421875" style="27" customWidth="1"/>
    <col min="3" max="3" width="9.28125" style="27" customWidth="1"/>
    <col min="4" max="4" width="6.8515625" style="27" customWidth="1"/>
    <col min="5" max="5" width="7.7109375" style="27" customWidth="1"/>
    <col min="6" max="6" width="7.28125" style="27" customWidth="1"/>
    <col min="7" max="7" width="7.421875" style="27" customWidth="1"/>
    <col min="8" max="8" width="7.00390625" style="27" customWidth="1"/>
    <col min="9" max="9" width="9.140625" style="27" customWidth="1"/>
    <col min="10" max="10" width="7.28125" style="27" customWidth="1"/>
    <col min="11" max="11" width="10.00390625" style="27" customWidth="1"/>
    <col min="12" max="12" width="7.421875" style="27" customWidth="1"/>
    <col min="13" max="13" width="10.57421875" style="27" customWidth="1"/>
    <col min="14" max="14" width="7.421875" style="27" customWidth="1"/>
    <col min="15" max="15" width="10.421875" style="27" customWidth="1"/>
    <col min="16" max="16" width="6.8515625" style="27" customWidth="1"/>
    <col min="17" max="17" width="11.57421875" style="27" customWidth="1"/>
    <col min="18" max="18" width="8.140625" style="27" customWidth="1"/>
    <col min="19" max="19" width="10.140625" style="27" customWidth="1"/>
    <col min="20" max="16384" width="9.140625" style="27" customWidth="1"/>
  </cols>
  <sheetData>
    <row r="1" spans="1:19" ht="15.75">
      <c r="A1" s="322" t="s">
        <v>160</v>
      </c>
      <c r="B1" s="322"/>
      <c r="C1" s="322"/>
      <c r="D1" s="322"/>
      <c r="E1" s="322"/>
      <c r="F1" s="322"/>
      <c r="G1" s="322"/>
      <c r="H1" s="322"/>
      <c r="I1" s="322"/>
      <c r="J1" s="322"/>
      <c r="K1" s="322"/>
      <c r="L1" s="322"/>
      <c r="M1" s="322"/>
      <c r="N1" s="322"/>
      <c r="O1" s="322"/>
      <c r="P1" s="322"/>
      <c r="Q1" s="322"/>
      <c r="R1" s="322"/>
      <c r="S1" s="322"/>
    </row>
    <row r="2" spans="1:19" ht="41.25" customHeight="1">
      <c r="A2" s="273" t="s">
        <v>978</v>
      </c>
      <c r="B2" s="273"/>
      <c r="C2" s="273"/>
      <c r="D2" s="273"/>
      <c r="E2" s="273"/>
      <c r="F2" s="273"/>
      <c r="G2" s="273"/>
      <c r="H2" s="273"/>
      <c r="I2" s="273"/>
      <c r="J2" s="273"/>
      <c r="K2" s="273"/>
      <c r="L2" s="273"/>
      <c r="M2" s="273"/>
      <c r="N2" s="273"/>
      <c r="O2" s="273"/>
      <c r="P2" s="273"/>
      <c r="Q2" s="273"/>
      <c r="R2" s="273"/>
      <c r="S2" s="273"/>
    </row>
    <row r="3" spans="1:19" ht="15.75">
      <c r="A3" s="251" t="s">
        <v>675</v>
      </c>
      <c r="B3" s="251"/>
      <c r="C3" s="251"/>
      <c r="D3" s="251"/>
      <c r="E3" s="251"/>
      <c r="F3" s="251"/>
      <c r="G3" s="251"/>
      <c r="H3" s="251"/>
      <c r="I3" s="251"/>
      <c r="J3" s="251"/>
      <c r="K3" s="251"/>
      <c r="L3" s="251"/>
      <c r="M3" s="251"/>
      <c r="N3" s="251"/>
      <c r="O3" s="251"/>
      <c r="P3" s="251"/>
      <c r="Q3" s="251"/>
      <c r="R3" s="251"/>
      <c r="S3" s="251"/>
    </row>
    <row r="4" spans="1:19" ht="19.5" customHeight="1">
      <c r="A4" s="35"/>
      <c r="B4" s="35"/>
      <c r="C4" s="35"/>
      <c r="D4" s="35"/>
      <c r="E4" s="35"/>
      <c r="F4" s="35"/>
      <c r="G4" s="35"/>
      <c r="H4" s="35"/>
      <c r="I4" s="35"/>
      <c r="J4" s="323" t="s">
        <v>12</v>
      </c>
      <c r="K4" s="323"/>
      <c r="L4" s="323"/>
      <c r="M4" s="323"/>
      <c r="N4" s="323"/>
      <c r="O4" s="323"/>
      <c r="P4" s="323"/>
      <c r="Q4" s="323"/>
      <c r="R4" s="323"/>
      <c r="S4" s="323"/>
    </row>
    <row r="5" spans="1:19" ht="139.5" customHeight="1">
      <c r="A5" s="256" t="s">
        <v>676</v>
      </c>
      <c r="B5" s="256" t="s">
        <v>698</v>
      </c>
      <c r="C5" s="256" t="s">
        <v>161</v>
      </c>
      <c r="D5" s="256" t="s">
        <v>162</v>
      </c>
      <c r="E5" s="256"/>
      <c r="F5" s="256" t="s">
        <v>163</v>
      </c>
      <c r="G5" s="256"/>
      <c r="H5" s="245" t="s">
        <v>164</v>
      </c>
      <c r="I5" s="245"/>
      <c r="J5" s="245" t="s">
        <v>165</v>
      </c>
      <c r="K5" s="245"/>
      <c r="L5" s="245" t="s">
        <v>166</v>
      </c>
      <c r="M5" s="245"/>
      <c r="N5" s="245" t="s">
        <v>167</v>
      </c>
      <c r="O5" s="245"/>
      <c r="P5" s="256" t="s">
        <v>168</v>
      </c>
      <c r="Q5" s="256"/>
      <c r="R5" s="256" t="s">
        <v>169</v>
      </c>
      <c r="S5" s="256"/>
    </row>
    <row r="6" spans="1:19" ht="15.75" customHeight="1">
      <c r="A6" s="256"/>
      <c r="B6" s="256"/>
      <c r="C6" s="256"/>
      <c r="D6" s="256" t="s">
        <v>170</v>
      </c>
      <c r="E6" s="256" t="s">
        <v>708</v>
      </c>
      <c r="F6" s="256" t="s">
        <v>170</v>
      </c>
      <c r="G6" s="256" t="s">
        <v>708</v>
      </c>
      <c r="H6" s="256" t="s">
        <v>170</v>
      </c>
      <c r="I6" s="256" t="s">
        <v>708</v>
      </c>
      <c r="J6" s="256" t="s">
        <v>170</v>
      </c>
      <c r="K6" s="256" t="s">
        <v>708</v>
      </c>
      <c r="L6" s="256" t="s">
        <v>170</v>
      </c>
      <c r="M6" s="256" t="s">
        <v>708</v>
      </c>
      <c r="N6" s="256" t="s">
        <v>170</v>
      </c>
      <c r="O6" s="256" t="s">
        <v>708</v>
      </c>
      <c r="P6" s="256" t="s">
        <v>170</v>
      </c>
      <c r="Q6" s="256" t="s">
        <v>708</v>
      </c>
      <c r="R6" s="256" t="s">
        <v>170</v>
      </c>
      <c r="S6" s="256" t="s">
        <v>708</v>
      </c>
    </row>
    <row r="7" spans="1:19" ht="15.75">
      <c r="A7" s="256"/>
      <c r="B7" s="256"/>
      <c r="C7" s="256"/>
      <c r="D7" s="256"/>
      <c r="E7" s="256"/>
      <c r="F7" s="256"/>
      <c r="G7" s="256"/>
      <c r="H7" s="256"/>
      <c r="I7" s="256"/>
      <c r="J7" s="256"/>
      <c r="K7" s="256"/>
      <c r="L7" s="256"/>
      <c r="M7" s="256"/>
      <c r="N7" s="256"/>
      <c r="O7" s="256"/>
      <c r="P7" s="256"/>
      <c r="Q7" s="256"/>
      <c r="R7" s="256"/>
      <c r="S7" s="256"/>
    </row>
    <row r="8" spans="1:19" ht="15.75">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row>
    <row r="9" spans="1:19" ht="15.75">
      <c r="A9" s="47">
        <f>'14'!A8</f>
        <v>50</v>
      </c>
      <c r="B9" s="47" t="str">
        <f>'14'!B8</f>
        <v>ТАТУ</v>
      </c>
      <c r="C9" s="98">
        <f>SUM(D9:G9)</f>
        <v>1609</v>
      </c>
      <c r="D9" s="202">
        <v>368</v>
      </c>
      <c r="E9" s="202">
        <v>47</v>
      </c>
      <c r="F9" s="202">
        <v>1064</v>
      </c>
      <c r="G9" s="202">
        <v>130</v>
      </c>
      <c r="H9" s="202">
        <v>333</v>
      </c>
      <c r="I9" s="202">
        <v>40</v>
      </c>
      <c r="J9" s="202">
        <v>952</v>
      </c>
      <c r="K9" s="202">
        <v>128</v>
      </c>
      <c r="L9" s="202">
        <v>33</v>
      </c>
      <c r="M9" s="202">
        <v>5</v>
      </c>
      <c r="N9" s="202">
        <v>62</v>
      </c>
      <c r="O9" s="202">
        <v>9</v>
      </c>
      <c r="P9" s="202">
        <v>2</v>
      </c>
      <c r="Q9" s="202">
        <v>2</v>
      </c>
      <c r="R9" s="202">
        <v>41</v>
      </c>
      <c r="S9" s="202">
        <v>2</v>
      </c>
    </row>
    <row r="10" spans="1:3" s="73" customFormat="1" ht="15.75">
      <c r="A10" s="73" t="s">
        <v>684</v>
      </c>
      <c r="B10" s="73" t="s">
        <v>684</v>
      </c>
      <c r="C10" s="73" t="s">
        <v>684</v>
      </c>
    </row>
    <row r="11" spans="1:26" s="1" customFormat="1" ht="18" customHeight="1">
      <c r="A11" s="62" t="s">
        <v>685</v>
      </c>
      <c r="B11" s="224" t="s">
        <v>686</v>
      </c>
      <c r="C11" s="224"/>
      <c r="D11" s="224"/>
      <c r="E11" s="224"/>
      <c r="F11" s="224"/>
      <c r="G11" s="224"/>
      <c r="H11" s="224"/>
      <c r="I11" s="224"/>
      <c r="J11" s="224"/>
      <c r="K11" s="224"/>
      <c r="L11" s="224"/>
      <c r="M11" s="224"/>
      <c r="N11" s="224"/>
      <c r="O11" s="224"/>
      <c r="P11" s="224"/>
      <c r="Q11" s="224"/>
      <c r="R11" s="224"/>
      <c r="S11" s="224"/>
      <c r="T11" s="8"/>
      <c r="U11" s="8"/>
      <c r="V11" s="8"/>
      <c r="W11" s="8"/>
      <c r="X11" s="8"/>
      <c r="Y11" s="8"/>
      <c r="Z11" s="8"/>
    </row>
    <row r="12" spans="1:21" s="1" customFormat="1" ht="30" customHeight="1">
      <c r="A12" s="228" t="s">
        <v>171</v>
      </c>
      <c r="B12" s="228"/>
      <c r="C12" s="228"/>
      <c r="D12" s="228"/>
      <c r="E12" s="228"/>
      <c r="F12" s="228"/>
      <c r="G12" s="228"/>
      <c r="H12" s="228"/>
      <c r="I12" s="228"/>
      <c r="J12" s="228"/>
      <c r="K12" s="228"/>
      <c r="L12" s="228"/>
      <c r="M12" s="228"/>
      <c r="N12" s="228"/>
      <c r="O12" s="228"/>
      <c r="P12" s="228"/>
      <c r="Q12" s="228"/>
      <c r="R12" s="228"/>
      <c r="S12" s="228"/>
      <c r="T12" s="37"/>
      <c r="U12" s="37"/>
    </row>
  </sheetData>
  <sheetProtection/>
  <mergeCells count="33">
    <mergeCell ref="D5:E5"/>
    <mergeCell ref="H6:H7"/>
    <mergeCell ref="H5:I5"/>
    <mergeCell ref="A1:S1"/>
    <mergeCell ref="A2:S2"/>
    <mergeCell ref="A3:S3"/>
    <mergeCell ref="J4:S4"/>
    <mergeCell ref="P5:Q5"/>
    <mergeCell ref="R5:S5"/>
    <mergeCell ref="L5:M5"/>
    <mergeCell ref="N5:O5"/>
    <mergeCell ref="C5:C7"/>
    <mergeCell ref="I6:I7"/>
    <mergeCell ref="D6:D7"/>
    <mergeCell ref="E6:E7"/>
    <mergeCell ref="F6:F7"/>
    <mergeCell ref="G6:G7"/>
    <mergeCell ref="J5:K5"/>
    <mergeCell ref="F5:G5"/>
    <mergeCell ref="A12:S12"/>
    <mergeCell ref="O6:O7"/>
    <mergeCell ref="P6:P7"/>
    <mergeCell ref="Q6:Q7"/>
    <mergeCell ref="R6:R7"/>
    <mergeCell ref="S6:S7"/>
    <mergeCell ref="L6:L7"/>
    <mergeCell ref="J6:J7"/>
    <mergeCell ref="K6:K7"/>
    <mergeCell ref="B5:B7"/>
    <mergeCell ref="B11:S11"/>
    <mergeCell ref="M6:M7"/>
    <mergeCell ref="N6:N7"/>
    <mergeCell ref="A5:A7"/>
  </mergeCells>
  <printOptions/>
  <pageMargins left="0.4724409448818898" right="0.3937007874015748" top="0.7480314960629921" bottom="0.7480314960629921" header="0.31496062992125984" footer="0.31496062992125984"/>
  <pageSetup horizontalDpi="600" verticalDpi="600" orientation="landscape" paperSize="9" scale="87" r:id="rId1"/>
</worksheet>
</file>

<file path=xl/worksheets/sheet42.xml><?xml version="1.0" encoding="utf-8"?>
<worksheet xmlns="http://schemas.openxmlformats.org/spreadsheetml/2006/main" xmlns:r="http://schemas.openxmlformats.org/officeDocument/2006/relationships">
  <sheetPr>
    <tabColor theme="0"/>
  </sheetPr>
  <dimension ref="A1:Z13"/>
  <sheetViews>
    <sheetView view="pageBreakPreview" zoomScale="80" zoomScaleSheetLayoutView="80" zoomScalePageLayoutView="0" workbookViewId="0" topLeftCell="A1">
      <selection activeCell="F9" activeCellId="1" sqref="D9 F9"/>
    </sheetView>
  </sheetViews>
  <sheetFormatPr defaultColWidth="9.140625" defaultRowHeight="15"/>
  <cols>
    <col min="1" max="1" width="6.28125" style="27" customWidth="1"/>
    <col min="2" max="2" width="7.421875" style="27" customWidth="1"/>
    <col min="3" max="3" width="9.28125" style="27" customWidth="1"/>
    <col min="4" max="4" width="6.8515625" style="27" customWidth="1"/>
    <col min="5" max="5" width="7.7109375" style="27" customWidth="1"/>
    <col min="6" max="6" width="7.28125" style="27" customWidth="1"/>
    <col min="7" max="7" width="7.421875" style="27" customWidth="1"/>
    <col min="8" max="8" width="7.00390625" style="27" customWidth="1"/>
    <col min="9" max="9" width="9.140625" style="27" customWidth="1"/>
    <col min="10" max="10" width="7.28125" style="27" customWidth="1"/>
    <col min="11" max="11" width="10.00390625" style="27" customWidth="1"/>
    <col min="12" max="12" width="10.140625" style="27" customWidth="1"/>
    <col min="13" max="13" width="11.8515625" style="27" customWidth="1"/>
    <col min="14" max="14" width="10.28125" style="27" customWidth="1"/>
    <col min="15" max="15" width="11.8515625" style="27" customWidth="1"/>
    <col min="16" max="16" width="9.421875" style="27" customWidth="1"/>
    <col min="17" max="17" width="11.57421875" style="27" customWidth="1"/>
    <col min="18" max="18" width="9.7109375" style="27" customWidth="1"/>
    <col min="19" max="19" width="11.57421875" style="27" customWidth="1"/>
    <col min="20" max="16384" width="9.140625" style="27" customWidth="1"/>
  </cols>
  <sheetData>
    <row r="1" spans="1:19" ht="15.75">
      <c r="A1" s="322" t="s">
        <v>172</v>
      </c>
      <c r="B1" s="322"/>
      <c r="C1" s="322"/>
      <c r="D1" s="322"/>
      <c r="E1" s="322"/>
      <c r="F1" s="322"/>
      <c r="G1" s="322"/>
      <c r="H1" s="322"/>
      <c r="I1" s="322"/>
      <c r="J1" s="322"/>
      <c r="K1" s="322"/>
      <c r="L1" s="322"/>
      <c r="M1" s="322"/>
      <c r="N1" s="322"/>
      <c r="O1" s="322"/>
      <c r="P1" s="322"/>
      <c r="Q1" s="322"/>
      <c r="R1" s="322"/>
      <c r="S1" s="322"/>
    </row>
    <row r="2" spans="1:19" ht="39" customHeight="1">
      <c r="A2" s="273" t="s">
        <v>979</v>
      </c>
      <c r="B2" s="273"/>
      <c r="C2" s="273"/>
      <c r="D2" s="273"/>
      <c r="E2" s="273"/>
      <c r="F2" s="273"/>
      <c r="G2" s="273"/>
      <c r="H2" s="273"/>
      <c r="I2" s="273"/>
      <c r="J2" s="273"/>
      <c r="K2" s="273"/>
      <c r="L2" s="273"/>
      <c r="M2" s="273"/>
      <c r="N2" s="273"/>
      <c r="O2" s="273"/>
      <c r="P2" s="273"/>
      <c r="Q2" s="273"/>
      <c r="R2" s="273"/>
      <c r="S2" s="273"/>
    </row>
    <row r="3" spans="1:19" ht="15.75">
      <c r="A3" s="251" t="s">
        <v>675</v>
      </c>
      <c r="B3" s="251"/>
      <c r="C3" s="251"/>
      <c r="D3" s="251"/>
      <c r="E3" s="251"/>
      <c r="F3" s="251"/>
      <c r="G3" s="251"/>
      <c r="H3" s="251"/>
      <c r="I3" s="251"/>
      <c r="J3" s="251"/>
      <c r="K3" s="251"/>
      <c r="L3" s="251"/>
      <c r="M3" s="251"/>
      <c r="N3" s="251"/>
      <c r="O3" s="251"/>
      <c r="P3" s="251"/>
      <c r="Q3" s="251"/>
      <c r="R3" s="251"/>
      <c r="S3" s="251"/>
    </row>
    <row r="4" spans="1:19" ht="19.5" customHeight="1">
      <c r="A4" s="35"/>
      <c r="B4" s="35"/>
      <c r="C4" s="35"/>
      <c r="D4" s="35"/>
      <c r="E4" s="35"/>
      <c r="F4" s="35"/>
      <c r="G4" s="35"/>
      <c r="H4" s="35"/>
      <c r="I4" s="35"/>
      <c r="J4" s="323" t="s">
        <v>12</v>
      </c>
      <c r="K4" s="323"/>
      <c r="L4" s="323"/>
      <c r="M4" s="323"/>
      <c r="N4" s="323"/>
      <c r="O4" s="323"/>
      <c r="P4" s="323"/>
      <c r="Q4" s="323"/>
      <c r="R4" s="323"/>
      <c r="S4" s="323"/>
    </row>
    <row r="5" spans="1:19" ht="147.75" customHeight="1">
      <c r="A5" s="256" t="s">
        <v>676</v>
      </c>
      <c r="B5" s="256" t="s">
        <v>698</v>
      </c>
      <c r="C5" s="256" t="s">
        <v>161</v>
      </c>
      <c r="D5" s="256" t="s">
        <v>162</v>
      </c>
      <c r="E5" s="256"/>
      <c r="F5" s="256" t="s">
        <v>163</v>
      </c>
      <c r="G5" s="256"/>
      <c r="H5" s="245" t="s">
        <v>164</v>
      </c>
      <c r="I5" s="245"/>
      <c r="J5" s="245" t="s">
        <v>165</v>
      </c>
      <c r="K5" s="245"/>
      <c r="L5" s="245" t="s">
        <v>173</v>
      </c>
      <c r="M5" s="245"/>
      <c r="N5" s="245" t="s">
        <v>174</v>
      </c>
      <c r="O5" s="245"/>
      <c r="P5" s="256" t="s">
        <v>175</v>
      </c>
      <c r="Q5" s="256"/>
      <c r="R5" s="256" t="s">
        <v>176</v>
      </c>
      <c r="S5" s="256"/>
    </row>
    <row r="6" spans="1:19" ht="15.75" customHeight="1">
      <c r="A6" s="256"/>
      <c r="B6" s="256"/>
      <c r="C6" s="256"/>
      <c r="D6" s="256" t="s">
        <v>170</v>
      </c>
      <c r="E6" s="256" t="s">
        <v>708</v>
      </c>
      <c r="F6" s="256" t="s">
        <v>170</v>
      </c>
      <c r="G6" s="256" t="s">
        <v>708</v>
      </c>
      <c r="H6" s="256" t="s">
        <v>170</v>
      </c>
      <c r="I6" s="256" t="s">
        <v>708</v>
      </c>
      <c r="J6" s="256" t="s">
        <v>170</v>
      </c>
      <c r="K6" s="256" t="s">
        <v>708</v>
      </c>
      <c r="L6" s="256" t="s">
        <v>170</v>
      </c>
      <c r="M6" s="256" t="s">
        <v>708</v>
      </c>
      <c r="N6" s="256" t="s">
        <v>170</v>
      </c>
      <c r="O6" s="256" t="s">
        <v>708</v>
      </c>
      <c r="P6" s="256" t="s">
        <v>170</v>
      </c>
      <c r="Q6" s="256" t="s">
        <v>708</v>
      </c>
      <c r="R6" s="256" t="s">
        <v>170</v>
      </c>
      <c r="S6" s="256" t="s">
        <v>708</v>
      </c>
    </row>
    <row r="7" spans="1:19" ht="15.75">
      <c r="A7" s="256"/>
      <c r="B7" s="256"/>
      <c r="C7" s="256"/>
      <c r="D7" s="256"/>
      <c r="E7" s="256"/>
      <c r="F7" s="256"/>
      <c r="G7" s="256"/>
      <c r="H7" s="256"/>
      <c r="I7" s="256"/>
      <c r="J7" s="256"/>
      <c r="K7" s="256"/>
      <c r="L7" s="256"/>
      <c r="M7" s="256"/>
      <c r="N7" s="256"/>
      <c r="O7" s="256"/>
      <c r="P7" s="256"/>
      <c r="Q7" s="256"/>
      <c r="R7" s="256"/>
      <c r="S7" s="256"/>
    </row>
    <row r="8" spans="1:19" ht="15.75">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row>
    <row r="9" spans="1:19" ht="15.75">
      <c r="A9" s="47">
        <f>'14'!A8</f>
        <v>50</v>
      </c>
      <c r="B9" s="47" t="str">
        <f>'14'!B8</f>
        <v>ТАТУ</v>
      </c>
      <c r="C9" s="98">
        <f>SUM(D9:G9)</f>
        <v>153</v>
      </c>
      <c r="D9" s="202">
        <v>27</v>
      </c>
      <c r="E9" s="202">
        <v>14</v>
      </c>
      <c r="F9" s="202">
        <v>97</v>
      </c>
      <c r="G9" s="202">
        <v>15</v>
      </c>
      <c r="H9" s="202">
        <v>27</v>
      </c>
      <c r="I9" s="202">
        <v>14</v>
      </c>
      <c r="J9" s="202">
        <v>97</v>
      </c>
      <c r="K9" s="202">
        <v>15</v>
      </c>
      <c r="L9" s="202">
        <v>0</v>
      </c>
      <c r="M9" s="202">
        <v>0</v>
      </c>
      <c r="N9" s="202">
        <v>0</v>
      </c>
      <c r="O9" s="202">
        <v>0</v>
      </c>
      <c r="P9" s="202">
        <v>0</v>
      </c>
      <c r="Q9" s="202">
        <v>0</v>
      </c>
      <c r="R9" s="202">
        <v>1</v>
      </c>
      <c r="S9" s="202">
        <v>0</v>
      </c>
    </row>
    <row r="10" spans="1:3" s="73" customFormat="1" ht="15.75">
      <c r="A10" s="73" t="s">
        <v>684</v>
      </c>
      <c r="B10" s="73" t="s">
        <v>684</v>
      </c>
      <c r="C10" s="73" t="s">
        <v>684</v>
      </c>
    </row>
    <row r="11" spans="1:26" s="1" customFormat="1" ht="18" customHeight="1">
      <c r="A11" s="62" t="s">
        <v>685</v>
      </c>
      <c r="B11" s="224" t="s">
        <v>686</v>
      </c>
      <c r="C11" s="224"/>
      <c r="D11" s="224"/>
      <c r="E11" s="224"/>
      <c r="F11" s="224"/>
      <c r="G11" s="224"/>
      <c r="H11" s="224"/>
      <c r="I11" s="224"/>
      <c r="J11" s="224"/>
      <c r="K11" s="224"/>
      <c r="L11" s="224"/>
      <c r="M11" s="224"/>
      <c r="N11" s="224"/>
      <c r="O11" s="224"/>
      <c r="P11" s="224"/>
      <c r="Q11" s="224"/>
      <c r="R11" s="224"/>
      <c r="S11" s="224"/>
      <c r="T11" s="8"/>
      <c r="U11" s="8"/>
      <c r="V11" s="8"/>
      <c r="W11" s="8"/>
      <c r="X11" s="8"/>
      <c r="Y11" s="8"/>
      <c r="Z11" s="8"/>
    </row>
    <row r="12" spans="1:21" s="1" customFormat="1" ht="34.5" customHeight="1">
      <c r="A12" s="229" t="s">
        <v>177</v>
      </c>
      <c r="B12" s="229"/>
      <c r="C12" s="229"/>
      <c r="D12" s="229"/>
      <c r="E12" s="229"/>
      <c r="F12" s="229"/>
      <c r="G12" s="229"/>
      <c r="H12" s="229"/>
      <c r="I12" s="229"/>
      <c r="J12" s="229"/>
      <c r="K12" s="229"/>
      <c r="L12" s="229"/>
      <c r="M12" s="229"/>
      <c r="N12" s="229"/>
      <c r="O12" s="229"/>
      <c r="P12" s="229"/>
      <c r="Q12" s="229"/>
      <c r="R12" s="229"/>
      <c r="S12" s="229"/>
      <c r="T12" s="37"/>
      <c r="U12" s="37"/>
    </row>
    <row r="13" spans="1:19" ht="37.5" customHeight="1">
      <c r="A13" s="74" t="s">
        <v>178</v>
      </c>
      <c r="B13" s="324" t="s">
        <v>179</v>
      </c>
      <c r="C13" s="324"/>
      <c r="D13" s="324"/>
      <c r="E13" s="324"/>
      <c r="F13" s="324"/>
      <c r="G13" s="324"/>
      <c r="H13" s="324"/>
      <c r="I13" s="324"/>
      <c r="J13" s="324"/>
      <c r="K13" s="324"/>
      <c r="L13" s="324"/>
      <c r="M13" s="324"/>
      <c r="N13" s="324"/>
      <c r="O13" s="324"/>
      <c r="P13" s="324"/>
      <c r="Q13" s="324"/>
      <c r="R13" s="324"/>
      <c r="S13" s="324"/>
    </row>
  </sheetData>
  <sheetProtection/>
  <mergeCells count="34">
    <mergeCell ref="S6:S7"/>
    <mergeCell ref="J5:K5"/>
    <mergeCell ref="A1:S1"/>
    <mergeCell ref="A2:S2"/>
    <mergeCell ref="A3:S3"/>
    <mergeCell ref="J4:S4"/>
    <mergeCell ref="D5:E5"/>
    <mergeCell ref="F5:G5"/>
    <mergeCell ref="A5:A7"/>
    <mergeCell ref="L5:M5"/>
    <mergeCell ref="N5:O5"/>
    <mergeCell ref="P5:Q5"/>
    <mergeCell ref="R5:S5"/>
    <mergeCell ref="L6:L7"/>
    <mergeCell ref="K6:K7"/>
    <mergeCell ref="M6:M7"/>
    <mergeCell ref="N6:N7"/>
    <mergeCell ref="H5:I5"/>
    <mergeCell ref="B13:S13"/>
    <mergeCell ref="O6:O7"/>
    <mergeCell ref="P6:P7"/>
    <mergeCell ref="Q6:Q7"/>
    <mergeCell ref="R6:R7"/>
    <mergeCell ref="B11:S11"/>
    <mergeCell ref="J6:J7"/>
    <mergeCell ref="C5:C7"/>
    <mergeCell ref="B5:B7"/>
    <mergeCell ref="E6:E7"/>
    <mergeCell ref="F6:F7"/>
    <mergeCell ref="G6:G7"/>
    <mergeCell ref="I6:I7"/>
    <mergeCell ref="H6:H7"/>
    <mergeCell ref="A12:S12"/>
    <mergeCell ref="D6:D7"/>
  </mergeCells>
  <hyperlinks>
    <hyperlink ref="B13" r:id="rId1" display="C:\pages\GetAct.aspx?lact_id=2111824"/>
  </hyperlinks>
  <printOptions/>
  <pageMargins left="0.4724409448818898" right="0.3937007874015748" top="0.7480314960629921" bottom="0.7480314960629921" header="0.31496062992125984" footer="0.31496062992125984"/>
  <pageSetup horizontalDpi="600" verticalDpi="600" orientation="landscape" paperSize="9" scale="80" r:id="rId2"/>
</worksheet>
</file>

<file path=xl/worksheets/sheet43.xml><?xml version="1.0" encoding="utf-8"?>
<worksheet xmlns="http://schemas.openxmlformats.org/spreadsheetml/2006/main" xmlns:r="http://schemas.openxmlformats.org/officeDocument/2006/relationships">
  <sheetPr>
    <tabColor rgb="FFFF0000"/>
  </sheetPr>
  <dimension ref="A1:Z12"/>
  <sheetViews>
    <sheetView view="pageBreakPreview" zoomScaleNormal="85" zoomScaleSheetLayoutView="100" zoomScalePageLayoutView="0" workbookViewId="0" topLeftCell="A1">
      <selection activeCell="N7" sqref="N7"/>
    </sheetView>
  </sheetViews>
  <sheetFormatPr defaultColWidth="9.140625" defaultRowHeight="15"/>
  <cols>
    <col min="1" max="1" width="5.421875" style="1" customWidth="1"/>
    <col min="2" max="2" width="9.421875" style="1" customWidth="1"/>
    <col min="3" max="3" width="10.28125" style="1" customWidth="1"/>
    <col min="4" max="4" width="7.7109375" style="1" customWidth="1"/>
    <col min="5" max="5" width="8.28125" style="1" customWidth="1"/>
    <col min="6" max="6" width="7.8515625" style="1" customWidth="1"/>
    <col min="7" max="7" width="7.7109375" style="1" customWidth="1"/>
    <col min="8" max="8" width="7.8515625" style="1" customWidth="1"/>
    <col min="9" max="9" width="8.28125" style="1" customWidth="1"/>
    <col min="10" max="10" width="7.8515625" style="1" customWidth="1"/>
    <col min="11" max="11" width="8.57421875" style="1" customWidth="1"/>
    <col min="12" max="16" width="8.8515625" style="1" customWidth="1"/>
    <col min="17" max="16384" width="9.140625" style="1" customWidth="1"/>
  </cols>
  <sheetData>
    <row r="1" spans="1:16" ht="15.75">
      <c r="A1" s="239" t="s">
        <v>180</v>
      </c>
      <c r="B1" s="239"/>
      <c r="C1" s="239"/>
      <c r="D1" s="239"/>
      <c r="E1" s="239"/>
      <c r="F1" s="239"/>
      <c r="G1" s="239"/>
      <c r="H1" s="239"/>
      <c r="I1" s="239"/>
      <c r="J1" s="239"/>
      <c r="K1" s="239"/>
      <c r="L1" s="239"/>
      <c r="M1" s="239"/>
      <c r="N1" s="239"/>
      <c r="O1" s="239"/>
      <c r="P1" s="239"/>
    </row>
    <row r="2" spans="1:16" ht="15.75" customHeight="1">
      <c r="A2" s="214" t="s">
        <v>980</v>
      </c>
      <c r="B2" s="214"/>
      <c r="C2" s="214"/>
      <c r="D2" s="214"/>
      <c r="E2" s="214"/>
      <c r="F2" s="214"/>
      <c r="G2" s="214"/>
      <c r="H2" s="214"/>
      <c r="I2" s="214"/>
      <c r="J2" s="214"/>
      <c r="K2" s="214"/>
      <c r="L2" s="214"/>
      <c r="M2" s="214"/>
      <c r="N2" s="214"/>
      <c r="O2" s="214"/>
      <c r="P2" s="214"/>
    </row>
    <row r="3" spans="1:16" ht="15.75" customHeight="1">
      <c r="A3" s="234" t="s">
        <v>519</v>
      </c>
      <c r="B3" s="234"/>
      <c r="C3" s="234"/>
      <c r="D3" s="234"/>
      <c r="E3" s="234"/>
      <c r="F3" s="234"/>
      <c r="G3" s="234"/>
      <c r="H3" s="234"/>
      <c r="I3" s="234"/>
      <c r="J3" s="234"/>
      <c r="K3" s="234"/>
      <c r="L3" s="234"/>
      <c r="M3" s="234"/>
      <c r="N3" s="234"/>
      <c r="O3" s="234"/>
      <c r="P3" s="234"/>
    </row>
    <row r="4" spans="1:16" ht="21" customHeight="1">
      <c r="A4" s="288" t="s">
        <v>13</v>
      </c>
      <c r="B4" s="288"/>
      <c r="C4" s="288"/>
      <c r="D4" s="288"/>
      <c r="E4" s="288"/>
      <c r="F4" s="288"/>
      <c r="G4" s="288"/>
      <c r="H4" s="288"/>
      <c r="I4" s="288"/>
      <c r="J4" s="288"/>
      <c r="K4" s="288"/>
      <c r="L4" s="288"/>
      <c r="M4" s="288"/>
      <c r="N4" s="288"/>
      <c r="O4" s="288"/>
      <c r="P4" s="288"/>
    </row>
    <row r="5" spans="1:16" ht="36" customHeight="1">
      <c r="A5" s="241" t="s">
        <v>676</v>
      </c>
      <c r="B5" s="241" t="s">
        <v>698</v>
      </c>
      <c r="C5" s="241" t="s">
        <v>181</v>
      </c>
      <c r="D5" s="241" t="s">
        <v>759</v>
      </c>
      <c r="E5" s="241"/>
      <c r="F5" s="241"/>
      <c r="G5" s="241"/>
      <c r="H5" s="241"/>
      <c r="I5" s="241"/>
      <c r="J5" s="241"/>
      <c r="K5" s="241"/>
      <c r="L5" s="241" t="s">
        <v>182</v>
      </c>
      <c r="M5" s="241"/>
      <c r="N5" s="241"/>
      <c r="O5" s="241"/>
      <c r="P5" s="241"/>
    </row>
    <row r="6" spans="1:16" ht="140.25" customHeight="1">
      <c r="A6" s="241"/>
      <c r="B6" s="241"/>
      <c r="C6" s="241"/>
      <c r="D6" s="46" t="s">
        <v>183</v>
      </c>
      <c r="E6" s="183" t="s">
        <v>414</v>
      </c>
      <c r="F6" s="183" t="s">
        <v>184</v>
      </c>
      <c r="G6" s="183" t="s">
        <v>415</v>
      </c>
      <c r="H6" s="183" t="s">
        <v>28</v>
      </c>
      <c r="I6" s="183" t="s">
        <v>29</v>
      </c>
      <c r="J6" s="183" t="s">
        <v>186</v>
      </c>
      <c r="K6" s="183" t="s">
        <v>416</v>
      </c>
      <c r="L6" s="46" t="s">
        <v>187</v>
      </c>
      <c r="M6" s="46" t="s">
        <v>188</v>
      </c>
      <c r="N6" s="68" t="s">
        <v>189</v>
      </c>
      <c r="O6" s="68" t="s">
        <v>190</v>
      </c>
      <c r="P6" s="115" t="s">
        <v>191</v>
      </c>
    </row>
    <row r="7" spans="1:16" ht="15.75">
      <c r="A7" s="23">
        <v>1</v>
      </c>
      <c r="B7" s="23">
        <v>2</v>
      </c>
      <c r="C7" s="23">
        <v>3</v>
      </c>
      <c r="D7" s="23">
        <v>4</v>
      </c>
      <c r="E7" s="23">
        <v>5</v>
      </c>
      <c r="F7" s="23">
        <v>6</v>
      </c>
      <c r="G7" s="23">
        <v>7</v>
      </c>
      <c r="H7" s="23">
        <v>8</v>
      </c>
      <c r="I7" s="23">
        <v>9</v>
      </c>
      <c r="J7" s="23">
        <v>10</v>
      </c>
      <c r="K7" s="23">
        <v>11</v>
      </c>
      <c r="L7" s="23">
        <v>12</v>
      </c>
      <c r="M7" s="23">
        <v>13</v>
      </c>
      <c r="N7" s="23">
        <v>14</v>
      </c>
      <c r="O7" s="23">
        <v>15</v>
      </c>
      <c r="P7" s="23">
        <v>16</v>
      </c>
    </row>
    <row r="8" spans="1:16" ht="15.75">
      <c r="A8" s="47">
        <f>'11'!A8</f>
        <v>50</v>
      </c>
      <c r="B8" s="47" t="str">
        <f>'11'!B8</f>
        <v>ТАТУ</v>
      </c>
      <c r="C8" s="18">
        <f>E8+G8+I8+K8</f>
        <v>34725.4</v>
      </c>
      <c r="D8" s="23">
        <v>212</v>
      </c>
      <c r="E8" s="206">
        <v>28155.4</v>
      </c>
      <c r="F8" s="23">
        <v>53</v>
      </c>
      <c r="G8" s="206">
        <v>2850</v>
      </c>
      <c r="H8" s="23">
        <v>2</v>
      </c>
      <c r="I8" s="23">
        <v>120</v>
      </c>
      <c r="J8" s="23">
        <v>45</v>
      </c>
      <c r="K8" s="23">
        <v>3600</v>
      </c>
      <c r="L8" s="207">
        <v>0</v>
      </c>
      <c r="M8" s="207">
        <v>0</v>
      </c>
      <c r="N8" s="208">
        <v>4</v>
      </c>
      <c r="O8" s="208">
        <v>36</v>
      </c>
      <c r="P8" s="208">
        <v>5</v>
      </c>
    </row>
    <row r="9" spans="1:10" s="7" customFormat="1" ht="15.75">
      <c r="A9" s="7" t="s">
        <v>684</v>
      </c>
      <c r="B9" s="7" t="s">
        <v>684</v>
      </c>
      <c r="C9" s="7" t="s">
        <v>684</v>
      </c>
      <c r="J9" s="89"/>
    </row>
    <row r="10" spans="1:26" ht="18" customHeight="1">
      <c r="A10" s="62" t="s">
        <v>685</v>
      </c>
      <c r="B10" s="224" t="s">
        <v>192</v>
      </c>
      <c r="C10" s="224"/>
      <c r="D10" s="224"/>
      <c r="E10" s="224"/>
      <c r="F10" s="224"/>
      <c r="G10" s="224"/>
      <c r="H10" s="224"/>
      <c r="I10" s="224"/>
      <c r="J10" s="224"/>
      <c r="K10" s="224"/>
      <c r="L10" s="224"/>
      <c r="M10" s="224"/>
      <c r="N10" s="224"/>
      <c r="O10" s="224"/>
      <c r="P10" s="224"/>
      <c r="Q10" s="50"/>
      <c r="R10" s="50"/>
      <c r="S10" s="8"/>
      <c r="T10" s="8"/>
      <c r="U10" s="8"/>
      <c r="V10" s="8"/>
      <c r="W10" s="8"/>
      <c r="X10" s="8"/>
      <c r="Y10" s="8"/>
      <c r="Z10" s="8"/>
    </row>
    <row r="11" spans="1:21" ht="20.25" customHeight="1">
      <c r="A11" s="229" t="s">
        <v>193</v>
      </c>
      <c r="B11" s="229"/>
      <c r="C11" s="229"/>
      <c r="D11" s="229"/>
      <c r="E11" s="229"/>
      <c r="F11" s="229"/>
      <c r="G11" s="229"/>
      <c r="H11" s="229"/>
      <c r="I11" s="229"/>
      <c r="J11" s="229"/>
      <c r="K11" s="229"/>
      <c r="L11" s="229"/>
      <c r="M11" s="229"/>
      <c r="N11" s="229"/>
      <c r="O11" s="229"/>
      <c r="P11" s="229"/>
      <c r="Q11" s="49"/>
      <c r="R11" s="37"/>
      <c r="S11" s="37"/>
      <c r="T11" s="37"/>
      <c r="U11" s="37"/>
    </row>
    <row r="12" ht="15.75">
      <c r="B12" s="1" t="s">
        <v>194</v>
      </c>
    </row>
  </sheetData>
  <sheetProtection/>
  <mergeCells count="11">
    <mergeCell ref="B10:P10"/>
    <mergeCell ref="A11:P11"/>
    <mergeCell ref="A5:A6"/>
    <mergeCell ref="B5:B6"/>
    <mergeCell ref="C5:C6"/>
    <mergeCell ref="A1:P1"/>
    <mergeCell ref="A2:P2"/>
    <mergeCell ref="A3:P3"/>
    <mergeCell ref="A4:P4"/>
    <mergeCell ref="D5:K5"/>
    <mergeCell ref="L5:P5"/>
  </mergeCells>
  <printOptions/>
  <pageMargins left="0.41" right="0.42" top="0.7480314960629921" bottom="0.7480314960629921"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FF0000"/>
  </sheetPr>
  <dimension ref="A1:N9"/>
  <sheetViews>
    <sheetView view="pageBreakPreview" zoomScaleSheetLayoutView="100" zoomScalePageLayoutView="0" workbookViewId="0" topLeftCell="A1">
      <selection activeCell="A2" sqref="A2:N2"/>
    </sheetView>
  </sheetViews>
  <sheetFormatPr defaultColWidth="9.140625" defaultRowHeight="15"/>
  <cols>
    <col min="1" max="1" width="6.7109375" style="1" customWidth="1"/>
    <col min="2" max="2" width="9.57421875" style="1" customWidth="1"/>
    <col min="3" max="3" width="7.140625" style="1" customWidth="1"/>
    <col min="4" max="4" width="6.8515625" style="1" customWidth="1"/>
    <col min="5" max="5" width="6.57421875" style="1" customWidth="1"/>
    <col min="6" max="14" width="7.421875" style="1" customWidth="1"/>
    <col min="15" max="16384" width="9.140625" style="1" customWidth="1"/>
  </cols>
  <sheetData>
    <row r="1" spans="1:14" ht="15.75">
      <c r="A1" s="239" t="s">
        <v>195</v>
      </c>
      <c r="B1" s="239"/>
      <c r="C1" s="239"/>
      <c r="D1" s="239"/>
      <c r="E1" s="239"/>
      <c r="F1" s="239"/>
      <c r="G1" s="239"/>
      <c r="H1" s="239"/>
      <c r="I1" s="239"/>
      <c r="J1" s="239"/>
      <c r="K1" s="239"/>
      <c r="L1" s="239"/>
      <c r="M1" s="239"/>
      <c r="N1" s="239"/>
    </row>
    <row r="2" spans="1:14" ht="15.75">
      <c r="A2" s="214" t="s">
        <v>981</v>
      </c>
      <c r="B2" s="214"/>
      <c r="C2" s="214"/>
      <c r="D2" s="214"/>
      <c r="E2" s="214"/>
      <c r="F2" s="214"/>
      <c r="G2" s="214"/>
      <c r="H2" s="214"/>
      <c r="I2" s="214"/>
      <c r="J2" s="214"/>
      <c r="K2" s="214"/>
      <c r="L2" s="214"/>
      <c r="M2" s="214"/>
      <c r="N2" s="214"/>
    </row>
    <row r="3" spans="1:14" ht="15.75">
      <c r="A3" s="234" t="s">
        <v>675</v>
      </c>
      <c r="B3" s="234"/>
      <c r="C3" s="234"/>
      <c r="D3" s="234"/>
      <c r="E3" s="234"/>
      <c r="F3" s="234"/>
      <c r="G3" s="234"/>
      <c r="H3" s="234"/>
      <c r="I3" s="234"/>
      <c r="J3" s="234"/>
      <c r="K3" s="234"/>
      <c r="L3" s="234"/>
      <c r="M3" s="234"/>
      <c r="N3" s="234"/>
    </row>
    <row r="4" spans="1:14" ht="16.5" customHeight="1">
      <c r="A4" s="14"/>
      <c r="B4" s="14"/>
      <c r="C4" s="14"/>
      <c r="D4" s="14"/>
      <c r="E4" s="14"/>
      <c r="F4" s="14"/>
      <c r="G4" s="14"/>
      <c r="H4" s="14"/>
      <c r="I4" s="14"/>
      <c r="J4" s="307" t="s">
        <v>14</v>
      </c>
      <c r="K4" s="307"/>
      <c r="L4" s="307"/>
      <c r="M4" s="307"/>
      <c r="N4" s="307"/>
    </row>
    <row r="5" spans="1:14" ht="210.75" customHeight="1">
      <c r="A5" s="23" t="s">
        <v>676</v>
      </c>
      <c r="B5" s="23" t="s">
        <v>698</v>
      </c>
      <c r="C5" s="46" t="s">
        <v>196</v>
      </c>
      <c r="D5" s="46" t="s">
        <v>197</v>
      </c>
      <c r="E5" s="46" t="s">
        <v>198</v>
      </c>
      <c r="F5" s="46" t="s">
        <v>199</v>
      </c>
      <c r="G5" s="46" t="s">
        <v>200</v>
      </c>
      <c r="H5" s="183" t="s">
        <v>417</v>
      </c>
      <c r="I5" s="183" t="s">
        <v>202</v>
      </c>
      <c r="J5" s="183" t="s">
        <v>203</v>
      </c>
      <c r="K5" s="183" t="s">
        <v>204</v>
      </c>
      <c r="L5" s="183" t="s">
        <v>199</v>
      </c>
      <c r="M5" s="183" t="s">
        <v>205</v>
      </c>
      <c r="N5" s="183" t="s">
        <v>199</v>
      </c>
    </row>
    <row r="6" spans="1:14" ht="15.75">
      <c r="A6" s="23">
        <v>1</v>
      </c>
      <c r="B6" s="23">
        <v>2</v>
      </c>
      <c r="C6" s="23">
        <v>3</v>
      </c>
      <c r="D6" s="23">
        <v>4</v>
      </c>
      <c r="E6" s="23">
        <v>5</v>
      </c>
      <c r="F6" s="23">
        <v>6</v>
      </c>
      <c r="G6" s="23">
        <v>7</v>
      </c>
      <c r="H6" s="23">
        <v>8</v>
      </c>
      <c r="I6" s="23">
        <v>9</v>
      </c>
      <c r="J6" s="23">
        <v>10</v>
      </c>
      <c r="K6" s="23">
        <v>11</v>
      </c>
      <c r="L6" s="23">
        <v>12</v>
      </c>
      <c r="M6" s="23">
        <v>13</v>
      </c>
      <c r="N6" s="23">
        <v>14</v>
      </c>
    </row>
    <row r="7" spans="1:14" ht="15.75">
      <c r="A7" s="47">
        <f>'14'!A8</f>
        <v>50</v>
      </c>
      <c r="B7" s="47" t="str">
        <f>'14'!B8</f>
        <v>ТАТУ</v>
      </c>
      <c r="C7" s="205">
        <v>12</v>
      </c>
      <c r="D7" s="205">
        <v>68178</v>
      </c>
      <c r="E7" s="205">
        <v>4512</v>
      </c>
      <c r="F7" s="18">
        <f>E7/D7*100</f>
        <v>6.617970606353955</v>
      </c>
      <c r="G7" s="205">
        <v>3002</v>
      </c>
      <c r="H7" s="18">
        <f>G7/D7*100</f>
        <v>4.4031799114083725</v>
      </c>
      <c r="I7" s="205">
        <v>0</v>
      </c>
      <c r="J7" s="205">
        <v>0</v>
      </c>
      <c r="K7" s="205">
        <v>68178</v>
      </c>
      <c r="L7" s="18">
        <f>K7/D7*100</f>
        <v>100</v>
      </c>
      <c r="M7" s="205">
        <v>68178</v>
      </c>
      <c r="N7" s="18">
        <f>M7/D7*100</f>
        <v>100</v>
      </c>
    </row>
    <row r="8" spans="1:14" s="7" customFormat="1" ht="15.75">
      <c r="A8" s="7" t="s">
        <v>684</v>
      </c>
      <c r="B8" s="7" t="s">
        <v>684</v>
      </c>
      <c r="F8" s="7" t="s">
        <v>684</v>
      </c>
      <c r="H8" s="7" t="s">
        <v>684</v>
      </c>
      <c r="L8" s="7" t="s">
        <v>684</v>
      </c>
      <c r="N8" s="7" t="s">
        <v>684</v>
      </c>
    </row>
    <row r="9" spans="1:14" ht="35.25" customHeight="1">
      <c r="A9" s="228" t="s">
        <v>206</v>
      </c>
      <c r="B9" s="228"/>
      <c r="C9" s="228"/>
      <c r="D9" s="228"/>
      <c r="E9" s="228"/>
      <c r="F9" s="228"/>
      <c r="G9" s="228"/>
      <c r="H9" s="228"/>
      <c r="I9" s="228"/>
      <c r="J9" s="228"/>
      <c r="K9" s="228"/>
      <c r="L9" s="228"/>
      <c r="M9" s="228"/>
      <c r="N9" s="228"/>
    </row>
  </sheetData>
  <sheetProtection/>
  <mergeCells count="5">
    <mergeCell ref="A9:N9"/>
    <mergeCell ref="A1:N1"/>
    <mergeCell ref="A2:N2"/>
    <mergeCell ref="A3:N3"/>
    <mergeCell ref="J4:N4"/>
  </mergeCells>
  <printOptions/>
  <pageMargins left="0.7086614173228347" right="0.7086614173228347" top="0.5511811023622047" bottom="0.7480314960629921" header="0.31496062992125984" footer="0.31496062992125984"/>
  <pageSetup horizontalDpi="600" verticalDpi="600" orientation="landscape" paperSize="9" scale="122" r:id="rId1"/>
</worksheet>
</file>

<file path=xl/worksheets/sheet45.xml><?xml version="1.0" encoding="utf-8"?>
<worksheet xmlns="http://schemas.openxmlformats.org/spreadsheetml/2006/main" xmlns:r="http://schemas.openxmlformats.org/officeDocument/2006/relationships">
  <sheetPr>
    <tabColor rgb="FFFFFF00"/>
  </sheetPr>
  <dimension ref="A1:Z11"/>
  <sheetViews>
    <sheetView view="pageBreakPreview" zoomScaleSheetLayoutView="100" zoomScalePageLayoutView="0" workbookViewId="0" topLeftCell="A13">
      <selection activeCell="A2" sqref="A2:N2"/>
    </sheetView>
  </sheetViews>
  <sheetFormatPr defaultColWidth="9.140625" defaultRowHeight="15"/>
  <cols>
    <col min="1" max="3" width="9.140625" style="1" customWidth="1"/>
    <col min="4" max="4" width="8.7109375" style="1" customWidth="1"/>
    <col min="5" max="11" width="9.140625" style="1" customWidth="1"/>
    <col min="12" max="12" width="12.28125" style="1" customWidth="1"/>
    <col min="13" max="16384" width="9.140625" style="1" customWidth="1"/>
  </cols>
  <sheetData>
    <row r="1" spans="1:14" ht="15.75">
      <c r="A1" s="239" t="s">
        <v>207</v>
      </c>
      <c r="B1" s="239"/>
      <c r="C1" s="239"/>
      <c r="D1" s="239"/>
      <c r="E1" s="239"/>
      <c r="F1" s="239"/>
      <c r="G1" s="239"/>
      <c r="H1" s="239"/>
      <c r="I1" s="239"/>
      <c r="J1" s="239"/>
      <c r="K1" s="239"/>
      <c r="L1" s="239"/>
      <c r="M1" s="239"/>
      <c r="N1" s="239"/>
    </row>
    <row r="2" spans="1:14" ht="32.25" customHeight="1">
      <c r="A2" s="214" t="s">
        <v>982</v>
      </c>
      <c r="B2" s="214"/>
      <c r="C2" s="214"/>
      <c r="D2" s="214"/>
      <c r="E2" s="214"/>
      <c r="F2" s="214"/>
      <c r="G2" s="214"/>
      <c r="H2" s="214"/>
      <c r="I2" s="214"/>
      <c r="J2" s="214"/>
      <c r="K2" s="214"/>
      <c r="L2" s="214"/>
      <c r="M2" s="214"/>
      <c r="N2" s="214"/>
    </row>
    <row r="3" spans="1:14" ht="15.75">
      <c r="A3" s="214" t="s">
        <v>675</v>
      </c>
      <c r="B3" s="214"/>
      <c r="C3" s="214"/>
      <c r="D3" s="214"/>
      <c r="E3" s="214"/>
      <c r="F3" s="214"/>
      <c r="G3" s="214"/>
      <c r="H3" s="214"/>
      <c r="I3" s="214"/>
      <c r="J3" s="214"/>
      <c r="K3" s="214"/>
      <c r="L3" s="214"/>
      <c r="M3" s="214"/>
      <c r="N3" s="214"/>
    </row>
    <row r="4" spans="1:14" ht="15.75">
      <c r="A4" s="307" t="s">
        <v>208</v>
      </c>
      <c r="B4" s="307"/>
      <c r="C4" s="307"/>
      <c r="D4" s="307"/>
      <c r="E4" s="307"/>
      <c r="F4" s="307"/>
      <c r="G4" s="307"/>
      <c r="H4" s="307"/>
      <c r="I4" s="307"/>
      <c r="J4" s="307"/>
      <c r="K4" s="307"/>
      <c r="L4" s="307"/>
      <c r="M4" s="307"/>
      <c r="N4" s="307"/>
    </row>
    <row r="5" spans="1:14" ht="15.75">
      <c r="A5" s="218" t="s">
        <v>676</v>
      </c>
      <c r="B5" s="218" t="s">
        <v>698</v>
      </c>
      <c r="C5" s="217" t="s">
        <v>209</v>
      </c>
      <c r="D5" s="217" t="s">
        <v>210</v>
      </c>
      <c r="E5" s="218" t="s">
        <v>759</v>
      </c>
      <c r="F5" s="218"/>
      <c r="G5" s="218"/>
      <c r="H5" s="218"/>
      <c r="I5" s="218"/>
      <c r="J5" s="218"/>
      <c r="K5" s="218"/>
      <c r="L5" s="218"/>
      <c r="M5" s="218"/>
      <c r="N5" s="218"/>
    </row>
    <row r="6" spans="1:14" ht="221.25" customHeight="1">
      <c r="A6" s="218"/>
      <c r="B6" s="218"/>
      <c r="C6" s="217"/>
      <c r="D6" s="217"/>
      <c r="E6" s="2" t="s">
        <v>211</v>
      </c>
      <c r="F6" s="2" t="s">
        <v>212</v>
      </c>
      <c r="G6" s="2" t="s">
        <v>213</v>
      </c>
      <c r="H6" s="2" t="s">
        <v>214</v>
      </c>
      <c r="I6" s="2" t="s">
        <v>215</v>
      </c>
      <c r="J6" s="2" t="s">
        <v>216</v>
      </c>
      <c r="K6" s="2" t="s">
        <v>217</v>
      </c>
      <c r="L6" s="2" t="s">
        <v>218</v>
      </c>
      <c r="M6" s="2" t="s">
        <v>219</v>
      </c>
      <c r="N6" s="2" t="s">
        <v>220</v>
      </c>
    </row>
    <row r="7" spans="1:14" ht="15.75">
      <c r="A7" s="3">
        <v>1</v>
      </c>
      <c r="B7" s="3">
        <v>2</v>
      </c>
      <c r="C7" s="3">
        <v>3</v>
      </c>
      <c r="D7" s="3">
        <v>4</v>
      </c>
      <c r="E7" s="3">
        <v>5</v>
      </c>
      <c r="F7" s="3">
        <v>6</v>
      </c>
      <c r="G7" s="3">
        <v>7</v>
      </c>
      <c r="H7" s="3">
        <v>8</v>
      </c>
      <c r="I7" s="3">
        <v>9</v>
      </c>
      <c r="J7" s="3">
        <v>10</v>
      </c>
      <c r="K7" s="3">
        <v>11</v>
      </c>
      <c r="L7" s="3">
        <v>12</v>
      </c>
      <c r="M7" s="3">
        <v>13</v>
      </c>
      <c r="N7" s="3">
        <v>14</v>
      </c>
    </row>
    <row r="8" spans="1:14" ht="15.75">
      <c r="A8" s="59">
        <f>'18'!A9</f>
        <v>50</v>
      </c>
      <c r="B8" s="59" t="str">
        <f>'18'!B9</f>
        <v>ТАТУ</v>
      </c>
      <c r="C8" s="61">
        <v>3</v>
      </c>
      <c r="D8" s="76">
        <f>SUM(E8:N8)</f>
        <v>0</v>
      </c>
      <c r="E8" s="61">
        <v>0</v>
      </c>
      <c r="F8" s="61">
        <v>0</v>
      </c>
      <c r="G8" s="61">
        <v>0</v>
      </c>
      <c r="H8" s="61">
        <v>0</v>
      </c>
      <c r="I8" s="61">
        <v>0</v>
      </c>
      <c r="J8" s="61">
        <v>0</v>
      </c>
      <c r="K8" s="61">
        <v>0</v>
      </c>
      <c r="L8" s="61">
        <v>0</v>
      </c>
      <c r="M8" s="61">
        <v>0</v>
      </c>
      <c r="N8" s="61">
        <v>0</v>
      </c>
    </row>
    <row r="9" spans="1:4" s="7" customFormat="1" ht="15.75">
      <c r="A9" s="7" t="s">
        <v>684</v>
      </c>
      <c r="B9" s="7" t="s">
        <v>684</v>
      </c>
      <c r="D9" s="7" t="s">
        <v>684</v>
      </c>
    </row>
    <row r="10" spans="1:26" ht="22.5" customHeight="1">
      <c r="A10" s="215" t="s">
        <v>685</v>
      </c>
      <c r="B10" s="215"/>
      <c r="C10" s="224" t="s">
        <v>686</v>
      </c>
      <c r="D10" s="224"/>
      <c r="E10" s="224"/>
      <c r="F10" s="224"/>
      <c r="G10" s="224"/>
      <c r="H10" s="224"/>
      <c r="I10" s="224"/>
      <c r="J10" s="224"/>
      <c r="K10" s="224"/>
      <c r="L10" s="224"/>
      <c r="M10" s="224"/>
      <c r="N10" s="224"/>
      <c r="O10" s="224"/>
      <c r="P10" s="224"/>
      <c r="Q10" s="224"/>
      <c r="R10" s="224"/>
      <c r="S10" s="8"/>
      <c r="T10" s="8"/>
      <c r="U10" s="8"/>
      <c r="V10" s="8"/>
      <c r="W10" s="8"/>
      <c r="X10" s="8"/>
      <c r="Y10" s="8"/>
      <c r="Z10" s="8"/>
    </row>
    <row r="11" spans="1:21" ht="15.75">
      <c r="A11" s="223" t="s">
        <v>221</v>
      </c>
      <c r="B11" s="223"/>
      <c r="C11" s="223"/>
      <c r="D11" s="223"/>
      <c r="E11" s="223"/>
      <c r="F11" s="223"/>
      <c r="G11" s="223"/>
      <c r="H11" s="223"/>
      <c r="I11" s="223"/>
      <c r="J11" s="223"/>
      <c r="K11" s="223"/>
      <c r="L11" s="223"/>
      <c r="M11" s="223"/>
      <c r="N11" s="223"/>
      <c r="O11" s="223"/>
      <c r="P11" s="223"/>
      <c r="Q11" s="223"/>
      <c r="R11" s="223"/>
      <c r="S11" s="223"/>
      <c r="T11" s="223"/>
      <c r="U11" s="223"/>
    </row>
  </sheetData>
  <sheetProtection/>
  <mergeCells count="12">
    <mergeCell ref="A11:U11"/>
    <mergeCell ref="A1:N1"/>
    <mergeCell ref="A2:N2"/>
    <mergeCell ref="A3:N3"/>
    <mergeCell ref="A4:N4"/>
    <mergeCell ref="A5:A6"/>
    <mergeCell ref="B5:B6"/>
    <mergeCell ref="C5:C6"/>
    <mergeCell ref="D5:D6"/>
    <mergeCell ref="E5:N5"/>
    <mergeCell ref="A10:B10"/>
    <mergeCell ref="C10:R10"/>
  </mergeCells>
  <printOptions/>
  <pageMargins left="0.7" right="0.7" top="0.75" bottom="0.75" header="0.3" footer="0.3"/>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rgb="FFFFFF00"/>
  </sheetPr>
  <dimension ref="A1:AE12"/>
  <sheetViews>
    <sheetView view="pageBreakPreview" zoomScaleSheetLayoutView="100" zoomScalePageLayoutView="0" workbookViewId="0" topLeftCell="A1">
      <selection activeCell="K7" sqref="K7"/>
    </sheetView>
  </sheetViews>
  <sheetFormatPr defaultColWidth="9.140625" defaultRowHeight="15"/>
  <cols>
    <col min="1" max="1" width="4.8515625" style="1" customWidth="1"/>
    <col min="2" max="3" width="9.140625" style="1" customWidth="1"/>
    <col min="4" max="4" width="9.57421875" style="1" customWidth="1"/>
    <col min="5" max="5" width="8.421875" style="1" customWidth="1"/>
    <col min="6" max="6" width="11.00390625" style="1" customWidth="1"/>
    <col min="7" max="7" width="10.00390625" style="1" customWidth="1"/>
    <col min="8" max="8" width="9.140625" style="1" customWidth="1"/>
    <col min="9" max="9" width="6.28125" style="1" customWidth="1"/>
    <col min="10" max="10" width="6.7109375" style="1" customWidth="1"/>
    <col min="11" max="11" width="6.421875" style="1" customWidth="1"/>
    <col min="12" max="15" width="9.140625" style="1" customWidth="1"/>
    <col min="16" max="16" width="7.140625" style="1" customWidth="1"/>
    <col min="17" max="16384" width="9.140625" style="1" customWidth="1"/>
  </cols>
  <sheetData>
    <row r="1" spans="14:31" ht="15.75">
      <c r="N1" s="239" t="s">
        <v>222</v>
      </c>
      <c r="O1" s="239"/>
      <c r="P1" s="239"/>
      <c r="Q1" s="100"/>
      <c r="R1" s="100"/>
      <c r="S1" s="100"/>
      <c r="T1" s="100"/>
      <c r="U1" s="100"/>
      <c r="V1" s="100"/>
      <c r="W1" s="100"/>
      <c r="X1" s="100"/>
      <c r="Y1" s="100"/>
      <c r="Z1" s="100"/>
      <c r="AA1" s="100"/>
      <c r="AB1" s="100"/>
      <c r="AC1" s="100"/>
      <c r="AD1" s="100"/>
      <c r="AE1" s="100"/>
    </row>
    <row r="2" spans="1:17" ht="15.75">
      <c r="A2" s="214" t="s">
        <v>983</v>
      </c>
      <c r="B2" s="214"/>
      <c r="C2" s="214"/>
      <c r="D2" s="214"/>
      <c r="E2" s="214"/>
      <c r="F2" s="214"/>
      <c r="G2" s="214"/>
      <c r="H2" s="214"/>
      <c r="I2" s="214"/>
      <c r="J2" s="214"/>
      <c r="K2" s="214"/>
      <c r="L2" s="214"/>
      <c r="M2" s="214"/>
      <c r="N2" s="214"/>
      <c r="O2" s="214"/>
      <c r="P2" s="214"/>
      <c r="Q2" s="233"/>
    </row>
    <row r="3" spans="1:17" ht="15.75">
      <c r="A3" s="214" t="s">
        <v>675</v>
      </c>
      <c r="B3" s="214"/>
      <c r="C3" s="214"/>
      <c r="D3" s="214"/>
      <c r="E3" s="214"/>
      <c r="F3" s="214"/>
      <c r="G3" s="214"/>
      <c r="H3" s="214"/>
      <c r="I3" s="214"/>
      <c r="J3" s="214"/>
      <c r="K3" s="214"/>
      <c r="L3" s="214"/>
      <c r="M3" s="214"/>
      <c r="N3" s="214"/>
      <c r="O3" s="214"/>
      <c r="P3" s="214"/>
      <c r="Q3" s="233"/>
    </row>
    <row r="4" spans="1:17" ht="15.75">
      <c r="A4" s="288" t="s">
        <v>14</v>
      </c>
      <c r="B4" s="288"/>
      <c r="C4" s="288"/>
      <c r="D4" s="288"/>
      <c r="E4" s="288"/>
      <c r="F4" s="288"/>
      <c r="G4" s="288"/>
      <c r="H4" s="288"/>
      <c r="I4" s="288"/>
      <c r="J4" s="288"/>
      <c r="K4" s="288"/>
      <c r="L4" s="288"/>
      <c r="M4" s="288"/>
      <c r="N4" s="288"/>
      <c r="O4" s="288"/>
      <c r="P4" s="288"/>
      <c r="Q4" s="116"/>
    </row>
    <row r="5" spans="1:17" ht="17.25" customHeight="1">
      <c r="A5" s="14"/>
      <c r="B5" s="14"/>
      <c r="C5" s="14"/>
      <c r="D5" s="14"/>
      <c r="E5" s="14"/>
      <c r="F5" s="14"/>
      <c r="G5" s="14"/>
      <c r="H5" s="14"/>
      <c r="I5" s="14"/>
      <c r="J5" s="14"/>
      <c r="K5" s="14"/>
      <c r="L5" s="14"/>
      <c r="M5" s="307" t="s">
        <v>223</v>
      </c>
      <c r="N5" s="307"/>
      <c r="O5" s="307"/>
      <c r="P5" s="307"/>
      <c r="Q5" s="116"/>
    </row>
    <row r="6" spans="1:17" ht="15.75">
      <c r="A6" s="218" t="s">
        <v>676</v>
      </c>
      <c r="B6" s="218" t="s">
        <v>698</v>
      </c>
      <c r="C6" s="217" t="s">
        <v>224</v>
      </c>
      <c r="D6" s="217" t="s">
        <v>225</v>
      </c>
      <c r="E6" s="218" t="s">
        <v>759</v>
      </c>
      <c r="F6" s="218"/>
      <c r="G6" s="218"/>
      <c r="H6" s="218"/>
      <c r="I6" s="218"/>
      <c r="J6" s="218"/>
      <c r="K6" s="218"/>
      <c r="L6" s="218"/>
      <c r="M6" s="218"/>
      <c r="N6" s="218"/>
      <c r="O6" s="218"/>
      <c r="P6" s="218"/>
      <c r="Q6" s="116"/>
    </row>
    <row r="7" spans="1:17" ht="228" customHeight="1">
      <c r="A7" s="218"/>
      <c r="B7" s="218"/>
      <c r="C7" s="217"/>
      <c r="D7" s="217"/>
      <c r="E7" s="2" t="s">
        <v>211</v>
      </c>
      <c r="F7" s="2" t="s">
        <v>212</v>
      </c>
      <c r="G7" s="2" t="s">
        <v>213</v>
      </c>
      <c r="H7" s="2" t="s">
        <v>214</v>
      </c>
      <c r="I7" s="2" t="s">
        <v>215</v>
      </c>
      <c r="J7" s="2" t="s">
        <v>216</v>
      </c>
      <c r="K7" s="2" t="s">
        <v>217</v>
      </c>
      <c r="L7" s="2" t="s">
        <v>226</v>
      </c>
      <c r="M7" s="2" t="s">
        <v>227</v>
      </c>
      <c r="N7" s="2" t="s">
        <v>219</v>
      </c>
      <c r="O7" s="2" t="s">
        <v>220</v>
      </c>
      <c r="P7" s="2" t="s">
        <v>228</v>
      </c>
      <c r="Q7" s="116"/>
    </row>
    <row r="8" spans="1:17" ht="15.75">
      <c r="A8" s="3">
        <v>1</v>
      </c>
      <c r="B8" s="3">
        <v>2</v>
      </c>
      <c r="C8" s="3">
        <v>3</v>
      </c>
      <c r="D8" s="3">
        <v>4</v>
      </c>
      <c r="E8" s="3">
        <v>5</v>
      </c>
      <c r="F8" s="3">
        <v>6</v>
      </c>
      <c r="G8" s="3">
        <v>7</v>
      </c>
      <c r="H8" s="3">
        <v>8</v>
      </c>
      <c r="I8" s="3">
        <v>9</v>
      </c>
      <c r="J8" s="3">
        <v>10</v>
      </c>
      <c r="K8" s="3">
        <v>11</v>
      </c>
      <c r="L8" s="3">
        <v>12</v>
      </c>
      <c r="M8" s="3">
        <v>13</v>
      </c>
      <c r="N8" s="3">
        <v>14</v>
      </c>
      <c r="O8" s="3">
        <v>15</v>
      </c>
      <c r="P8" s="3">
        <v>16</v>
      </c>
      <c r="Q8" s="116"/>
    </row>
    <row r="9" spans="1:17" ht="15.75">
      <c r="A9" s="4">
        <f>'26'!A9</f>
        <v>50</v>
      </c>
      <c r="B9" s="4" t="str">
        <f>'26'!B9</f>
        <v>ТАТУ</v>
      </c>
      <c r="C9" s="6">
        <v>4</v>
      </c>
      <c r="D9" s="76">
        <f>SUM(E9:P9)</f>
        <v>1303.44</v>
      </c>
      <c r="E9" s="6">
        <v>0</v>
      </c>
      <c r="F9" s="61">
        <v>1303.44</v>
      </c>
      <c r="G9" s="6">
        <v>0</v>
      </c>
      <c r="H9" s="6">
        <v>0</v>
      </c>
      <c r="I9" s="6">
        <v>0</v>
      </c>
      <c r="J9" s="6">
        <v>0</v>
      </c>
      <c r="K9" s="6">
        <v>0</v>
      </c>
      <c r="L9" s="6">
        <v>0</v>
      </c>
      <c r="M9" s="6">
        <v>0</v>
      </c>
      <c r="N9" s="6">
        <v>0</v>
      </c>
      <c r="O9" s="6">
        <v>0</v>
      </c>
      <c r="P9" s="6">
        <v>0</v>
      </c>
      <c r="Q9" s="116"/>
    </row>
    <row r="10" spans="1:4" s="7" customFormat="1" ht="15.75">
      <c r="A10" s="7" t="s">
        <v>684</v>
      </c>
      <c r="B10" s="7" t="s">
        <v>684</v>
      </c>
      <c r="D10" s="7" t="s">
        <v>684</v>
      </c>
    </row>
    <row r="11" spans="1:26" ht="18" customHeight="1">
      <c r="A11" s="231" t="s">
        <v>685</v>
      </c>
      <c r="B11" s="231"/>
      <c r="C11" s="224" t="s">
        <v>686</v>
      </c>
      <c r="D11" s="224"/>
      <c r="E11" s="224"/>
      <c r="F11" s="224"/>
      <c r="G11" s="224"/>
      <c r="H11" s="224"/>
      <c r="I11" s="224"/>
      <c r="J11" s="224"/>
      <c r="K11" s="224"/>
      <c r="L11" s="224"/>
      <c r="M11" s="224"/>
      <c r="N11" s="224"/>
      <c r="O11" s="224"/>
      <c r="P11" s="224"/>
      <c r="Q11" s="224"/>
      <c r="R11" s="224"/>
      <c r="S11" s="8"/>
      <c r="T11" s="8"/>
      <c r="U11" s="8"/>
      <c r="V11" s="8"/>
      <c r="W11" s="8"/>
      <c r="X11" s="8"/>
      <c r="Y11" s="8"/>
      <c r="Z11" s="8"/>
    </row>
    <row r="12" spans="1:21" ht="15.75">
      <c r="A12" s="223" t="s">
        <v>229</v>
      </c>
      <c r="B12" s="223"/>
      <c r="C12" s="223"/>
      <c r="D12" s="223"/>
      <c r="E12" s="223"/>
      <c r="F12" s="223"/>
      <c r="G12" s="223"/>
      <c r="H12" s="223"/>
      <c r="I12" s="223"/>
      <c r="J12" s="223"/>
      <c r="K12" s="223"/>
      <c r="L12" s="223"/>
      <c r="M12" s="223"/>
      <c r="N12" s="223"/>
      <c r="O12" s="223"/>
      <c r="P12" s="223"/>
      <c r="Q12" s="223"/>
      <c r="R12" s="223"/>
      <c r="S12" s="223"/>
      <c r="T12" s="223"/>
      <c r="U12" s="223"/>
    </row>
  </sheetData>
  <sheetProtection/>
  <mergeCells count="14">
    <mergeCell ref="N1:P1"/>
    <mergeCell ref="A2:P2"/>
    <mergeCell ref="Q2:Q3"/>
    <mergeCell ref="A3:P3"/>
    <mergeCell ref="A4:P4"/>
    <mergeCell ref="M5:P5"/>
    <mergeCell ref="A12:U12"/>
    <mergeCell ref="A6:A7"/>
    <mergeCell ref="B6:B7"/>
    <mergeCell ref="C6:C7"/>
    <mergeCell ref="D6:D7"/>
    <mergeCell ref="E6:P6"/>
    <mergeCell ref="A11:B11"/>
    <mergeCell ref="C11:R11"/>
  </mergeCells>
  <printOptions/>
  <pageMargins left="0.7" right="0.7" top="0.75" bottom="0.75" header="0.3" footer="0.3"/>
  <pageSetup horizontalDpi="600" verticalDpi="600" orientation="landscape" paperSize="9" scale="96" r:id="rId1"/>
</worksheet>
</file>

<file path=xl/worksheets/sheet47.xml><?xml version="1.0" encoding="utf-8"?>
<worksheet xmlns="http://schemas.openxmlformats.org/spreadsheetml/2006/main" xmlns:r="http://schemas.openxmlformats.org/officeDocument/2006/relationships">
  <sheetPr>
    <tabColor theme="0"/>
  </sheetPr>
  <dimension ref="A1:V12"/>
  <sheetViews>
    <sheetView view="pageBreakPreview" zoomScaleSheetLayoutView="100" zoomScalePageLayoutView="0" workbookViewId="0" topLeftCell="A1">
      <selection activeCell="O8" activeCellId="2" sqref="G8 K8 O8"/>
    </sheetView>
  </sheetViews>
  <sheetFormatPr defaultColWidth="9.140625" defaultRowHeight="15"/>
  <cols>
    <col min="1" max="1" width="5.7109375" style="1" customWidth="1"/>
    <col min="2" max="2" width="9.28125" style="1" bestFit="1" customWidth="1"/>
    <col min="3" max="3" width="5.28125" style="1" customWidth="1"/>
    <col min="4" max="4" width="4.8515625" style="1" customWidth="1"/>
    <col min="5" max="15" width="6.28125" style="1" customWidth="1"/>
    <col min="16" max="16" width="7.421875" style="1" customWidth="1"/>
    <col min="17" max="17" width="6.28125" style="1" customWidth="1"/>
    <col min="18" max="18" width="7.00390625" style="1" customWidth="1"/>
    <col min="19" max="19" width="8.421875" style="1" customWidth="1"/>
    <col min="20" max="16384" width="9.140625" style="1" customWidth="1"/>
  </cols>
  <sheetData>
    <row r="1" spans="1:19" ht="15.75">
      <c r="A1" s="239" t="s">
        <v>230</v>
      </c>
      <c r="B1" s="239"/>
      <c r="C1" s="239"/>
      <c r="D1" s="239"/>
      <c r="E1" s="239"/>
      <c r="F1" s="239"/>
      <c r="G1" s="239"/>
      <c r="H1" s="239"/>
      <c r="I1" s="239"/>
      <c r="J1" s="239"/>
      <c r="K1" s="239"/>
      <c r="L1" s="239"/>
      <c r="M1" s="239"/>
      <c r="N1" s="239"/>
      <c r="O1" s="239"/>
      <c r="P1" s="239"/>
      <c r="Q1" s="239"/>
      <c r="R1" s="239"/>
      <c r="S1" s="239"/>
    </row>
    <row r="2" spans="1:19" ht="36" customHeight="1">
      <c r="A2" s="214" t="s">
        <v>984</v>
      </c>
      <c r="B2" s="214"/>
      <c r="C2" s="214"/>
      <c r="D2" s="214"/>
      <c r="E2" s="214"/>
      <c r="F2" s="214"/>
      <c r="G2" s="214"/>
      <c r="H2" s="214"/>
      <c r="I2" s="214"/>
      <c r="J2" s="214"/>
      <c r="K2" s="214"/>
      <c r="L2" s="214"/>
      <c r="M2" s="214"/>
      <c r="N2" s="214"/>
      <c r="O2" s="214"/>
      <c r="P2" s="214"/>
      <c r="Q2" s="214"/>
      <c r="R2" s="214"/>
      <c r="S2" s="214"/>
    </row>
    <row r="3" spans="1:19" ht="18" customHeight="1">
      <c r="A3" s="214" t="s">
        <v>675</v>
      </c>
      <c r="B3" s="214"/>
      <c r="C3" s="214"/>
      <c r="D3" s="214"/>
      <c r="E3" s="214"/>
      <c r="F3" s="214"/>
      <c r="G3" s="214"/>
      <c r="H3" s="214"/>
      <c r="I3" s="214"/>
      <c r="J3" s="214"/>
      <c r="K3" s="214"/>
      <c r="L3" s="214"/>
      <c r="M3" s="214"/>
      <c r="N3" s="214"/>
      <c r="O3" s="214"/>
      <c r="P3" s="214"/>
      <c r="Q3" s="214"/>
      <c r="R3" s="214"/>
      <c r="S3" s="214"/>
    </row>
    <row r="4" spans="1:19" ht="15.75">
      <c r="A4" s="22"/>
      <c r="B4" s="22"/>
      <c r="C4" s="22"/>
      <c r="D4" s="22"/>
      <c r="E4" s="22"/>
      <c r="F4" s="22"/>
      <c r="G4" s="22"/>
      <c r="H4" s="22"/>
      <c r="I4" s="22"/>
      <c r="J4" s="22"/>
      <c r="K4" s="22"/>
      <c r="L4" s="22"/>
      <c r="M4" s="22"/>
      <c r="N4" s="22"/>
      <c r="O4" s="290" t="s">
        <v>14</v>
      </c>
      <c r="P4" s="290"/>
      <c r="Q4" s="290"/>
      <c r="R4" s="290"/>
      <c r="S4" s="290"/>
    </row>
    <row r="5" spans="1:19" ht="66" customHeight="1">
      <c r="A5" s="218" t="s">
        <v>676</v>
      </c>
      <c r="B5" s="218" t="s">
        <v>698</v>
      </c>
      <c r="C5" s="217" t="s">
        <v>231</v>
      </c>
      <c r="D5" s="237" t="s">
        <v>232</v>
      </c>
      <c r="E5" s="319" t="s">
        <v>233</v>
      </c>
      <c r="F5" s="320"/>
      <c r="G5" s="320"/>
      <c r="H5" s="321"/>
      <c r="I5" s="319" t="s">
        <v>234</v>
      </c>
      <c r="J5" s="320"/>
      <c r="K5" s="320"/>
      <c r="L5" s="321"/>
      <c r="M5" s="218" t="s">
        <v>235</v>
      </c>
      <c r="N5" s="218"/>
      <c r="O5" s="218"/>
      <c r="P5" s="218"/>
      <c r="Q5" s="218" t="s">
        <v>236</v>
      </c>
      <c r="R5" s="218"/>
      <c r="S5" s="218"/>
    </row>
    <row r="6" spans="1:19" ht="110.25" customHeight="1">
      <c r="A6" s="218"/>
      <c r="B6" s="218"/>
      <c r="C6" s="217"/>
      <c r="D6" s="238"/>
      <c r="E6" s="3" t="s">
        <v>237</v>
      </c>
      <c r="F6" s="3" t="s">
        <v>238</v>
      </c>
      <c r="G6" s="3" t="s">
        <v>170</v>
      </c>
      <c r="H6" s="2" t="s">
        <v>239</v>
      </c>
      <c r="I6" s="3" t="s">
        <v>237</v>
      </c>
      <c r="J6" s="3" t="s">
        <v>238</v>
      </c>
      <c r="K6" s="3" t="s">
        <v>170</v>
      </c>
      <c r="L6" s="2" t="s">
        <v>239</v>
      </c>
      <c r="M6" s="3" t="s">
        <v>237</v>
      </c>
      <c r="N6" s="3" t="s">
        <v>238</v>
      </c>
      <c r="O6" s="3" t="s">
        <v>170</v>
      </c>
      <c r="P6" s="2" t="s">
        <v>239</v>
      </c>
      <c r="Q6" s="3" t="s">
        <v>237</v>
      </c>
      <c r="R6" s="3" t="s">
        <v>238</v>
      </c>
      <c r="S6" s="3" t="s">
        <v>170</v>
      </c>
    </row>
    <row r="7" spans="1:19" ht="15.7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row>
    <row r="8" spans="1:19" ht="15.75">
      <c r="A8" s="113">
        <f>1!A8</f>
        <v>50</v>
      </c>
      <c r="B8" s="113" t="str">
        <f>1!B8</f>
        <v>ТАТУ</v>
      </c>
      <c r="C8" s="199">
        <v>3</v>
      </c>
      <c r="D8" s="199">
        <v>1242</v>
      </c>
      <c r="E8" s="199">
        <v>1026</v>
      </c>
      <c r="F8" s="199">
        <v>213</v>
      </c>
      <c r="G8" s="213">
        <v>1239</v>
      </c>
      <c r="H8" s="53">
        <f>G8/1!J8*100</f>
        <v>21.611721611721613</v>
      </c>
      <c r="I8" s="199">
        <v>1748</v>
      </c>
      <c r="J8" s="199">
        <v>114</v>
      </c>
      <c r="K8" s="53">
        <f>J8+I8</f>
        <v>1862</v>
      </c>
      <c r="L8" s="53">
        <f>K8/1!J8*100</f>
        <v>32.47863247863248</v>
      </c>
      <c r="M8" s="199">
        <v>2525</v>
      </c>
      <c r="N8" s="199">
        <v>107</v>
      </c>
      <c r="O8" s="53">
        <f>N8+M8</f>
        <v>2632</v>
      </c>
      <c r="P8" s="53">
        <f>O8/1!J8*100</f>
        <v>45.90964590964591</v>
      </c>
      <c r="Q8" s="199">
        <v>0</v>
      </c>
      <c r="R8" s="199">
        <v>0</v>
      </c>
      <c r="S8" s="53">
        <f>R8+Q8</f>
        <v>0</v>
      </c>
    </row>
    <row r="9" spans="1:19" s="7" customFormat="1" ht="15.75">
      <c r="A9" s="7" t="s">
        <v>684</v>
      </c>
      <c r="B9" s="7" t="s">
        <v>684</v>
      </c>
      <c r="C9" s="89"/>
      <c r="D9" s="89"/>
      <c r="E9" s="89"/>
      <c r="F9" s="89"/>
      <c r="G9" s="89" t="s">
        <v>684</v>
      </c>
      <c r="H9" s="89" t="s">
        <v>684</v>
      </c>
      <c r="I9" s="89"/>
      <c r="J9" s="89"/>
      <c r="K9" s="89" t="s">
        <v>684</v>
      </c>
      <c r="L9" s="89" t="s">
        <v>684</v>
      </c>
      <c r="M9" s="89"/>
      <c r="N9" s="89"/>
      <c r="O9" s="89" t="s">
        <v>684</v>
      </c>
      <c r="P9" s="89" t="s">
        <v>684</v>
      </c>
      <c r="Q9" s="89"/>
      <c r="R9" s="89"/>
      <c r="S9" s="89" t="s">
        <v>684</v>
      </c>
    </row>
    <row r="10" spans="1:22" ht="24.75" customHeight="1">
      <c r="A10" s="215" t="s">
        <v>685</v>
      </c>
      <c r="B10" s="215"/>
      <c r="C10" s="224" t="s">
        <v>686</v>
      </c>
      <c r="D10" s="224"/>
      <c r="E10" s="224"/>
      <c r="F10" s="224"/>
      <c r="G10" s="224"/>
      <c r="H10" s="224"/>
      <c r="I10" s="224"/>
      <c r="J10" s="224"/>
      <c r="K10" s="224"/>
      <c r="L10" s="224"/>
      <c r="M10" s="224"/>
      <c r="N10" s="224"/>
      <c r="O10" s="224"/>
      <c r="P10" s="224"/>
      <c r="Q10" s="224"/>
      <c r="R10" s="224"/>
      <c r="S10" s="224"/>
      <c r="T10" s="8"/>
      <c r="U10" s="8"/>
      <c r="V10" s="8"/>
    </row>
    <row r="11" spans="1:22" ht="18.75" customHeight="1">
      <c r="A11" s="20"/>
      <c r="B11" s="20"/>
      <c r="C11" s="224" t="s">
        <v>240</v>
      </c>
      <c r="D11" s="224"/>
      <c r="E11" s="224"/>
      <c r="F11" s="224"/>
      <c r="G11" s="224"/>
      <c r="H11" s="224"/>
      <c r="I11" s="224"/>
      <c r="J11" s="224"/>
      <c r="K11" s="224"/>
      <c r="L11" s="224"/>
      <c r="M11" s="224"/>
      <c r="N11" s="224"/>
      <c r="O11" s="224"/>
      <c r="P11" s="224"/>
      <c r="Q11" s="224"/>
      <c r="R11" s="224"/>
      <c r="S11" s="224"/>
      <c r="T11" s="8"/>
      <c r="U11" s="8"/>
      <c r="V11" s="8"/>
    </row>
    <row r="12" spans="1:19" ht="15.75">
      <c r="A12" s="223" t="s">
        <v>30</v>
      </c>
      <c r="B12" s="223"/>
      <c r="C12" s="223"/>
      <c r="D12" s="223"/>
      <c r="E12" s="223"/>
      <c r="F12" s="223"/>
      <c r="G12" s="223"/>
      <c r="H12" s="223"/>
      <c r="I12" s="223"/>
      <c r="J12" s="223"/>
      <c r="K12" s="223"/>
      <c r="L12" s="223"/>
      <c r="M12" s="223"/>
      <c r="N12" s="223"/>
      <c r="O12" s="223"/>
      <c r="P12" s="223"/>
      <c r="Q12" s="223"/>
      <c r="R12" s="223"/>
      <c r="S12" s="223"/>
    </row>
  </sheetData>
  <sheetProtection/>
  <mergeCells count="16">
    <mergeCell ref="A1:S1"/>
    <mergeCell ref="A2:S2"/>
    <mergeCell ref="A3:S3"/>
    <mergeCell ref="O4:S4"/>
    <mergeCell ref="A10:B10"/>
    <mergeCell ref="C10:S10"/>
    <mergeCell ref="C11:S11"/>
    <mergeCell ref="A12:S12"/>
    <mergeCell ref="E5:H5"/>
    <mergeCell ref="I5:L5"/>
    <mergeCell ref="M5:P5"/>
    <mergeCell ref="Q5:S5"/>
    <mergeCell ref="A5:A6"/>
    <mergeCell ref="B5:B6"/>
    <mergeCell ref="C5:C6"/>
    <mergeCell ref="D5:D6"/>
  </mergeCells>
  <printOptions/>
  <pageMargins left="0.5" right="0.35433070866141736" top="0.7480314960629921" bottom="0.7480314960629921" header="0.31496062992125984" footer="0.31496062992125984"/>
  <pageSetup horizontalDpi="600" verticalDpi="600" orientation="landscape" paperSize="9" scale="108" r:id="rId1"/>
</worksheet>
</file>

<file path=xl/worksheets/sheet48.xml><?xml version="1.0" encoding="utf-8"?>
<worksheet xmlns="http://schemas.openxmlformats.org/spreadsheetml/2006/main" xmlns:r="http://schemas.openxmlformats.org/officeDocument/2006/relationships">
  <sheetPr>
    <tabColor theme="0"/>
  </sheetPr>
  <dimension ref="A1:W11"/>
  <sheetViews>
    <sheetView view="pageBreakPreview" zoomScale="90" zoomScaleSheetLayoutView="90" zoomScalePageLayoutView="0" workbookViewId="0" topLeftCell="A1">
      <selection activeCell="A2" sqref="A2:N2"/>
    </sheetView>
  </sheetViews>
  <sheetFormatPr defaultColWidth="9.140625" defaultRowHeight="15"/>
  <cols>
    <col min="1" max="1" width="5.00390625" style="1" customWidth="1"/>
    <col min="2" max="2" width="13.8515625" style="1" customWidth="1"/>
    <col min="3" max="3" width="8.57421875" style="1" customWidth="1"/>
    <col min="4" max="10" width="10.00390625" style="1" customWidth="1"/>
    <col min="11" max="11" width="8.28125" style="1" customWidth="1"/>
    <col min="12" max="12" width="8.00390625" style="1" customWidth="1"/>
    <col min="13" max="13" width="7.28125" style="1" customWidth="1"/>
    <col min="14" max="14" width="7.57421875" style="1" customWidth="1"/>
    <col min="15" max="16384" width="9.140625" style="1" customWidth="1"/>
  </cols>
  <sheetData>
    <row r="1" spans="1:14" ht="15.75">
      <c r="A1" s="239" t="s">
        <v>241</v>
      </c>
      <c r="B1" s="239"/>
      <c r="C1" s="239"/>
      <c r="D1" s="239"/>
      <c r="E1" s="239"/>
      <c r="F1" s="239"/>
      <c r="G1" s="239"/>
      <c r="H1" s="239"/>
      <c r="I1" s="239"/>
      <c r="J1" s="239"/>
      <c r="K1" s="239"/>
      <c r="L1" s="239"/>
      <c r="M1" s="239"/>
      <c r="N1" s="239"/>
    </row>
    <row r="2" spans="1:14" ht="15.75">
      <c r="A2" s="214" t="s">
        <v>985</v>
      </c>
      <c r="B2" s="214"/>
      <c r="C2" s="214"/>
      <c r="D2" s="214"/>
      <c r="E2" s="214"/>
      <c r="F2" s="214"/>
      <c r="G2" s="214"/>
      <c r="H2" s="214"/>
      <c r="I2" s="214"/>
      <c r="J2" s="214"/>
      <c r="K2" s="214"/>
      <c r="L2" s="214"/>
      <c r="M2" s="214"/>
      <c r="N2" s="214"/>
    </row>
    <row r="3" spans="1:14" ht="15.75">
      <c r="A3" s="214" t="s">
        <v>675</v>
      </c>
      <c r="B3" s="214"/>
      <c r="C3" s="214"/>
      <c r="D3" s="214"/>
      <c r="E3" s="214"/>
      <c r="F3" s="214"/>
      <c r="G3" s="214"/>
      <c r="H3" s="214"/>
      <c r="I3" s="214"/>
      <c r="J3" s="214"/>
      <c r="K3" s="214"/>
      <c r="L3" s="214"/>
      <c r="M3" s="214"/>
      <c r="N3" s="214"/>
    </row>
    <row r="4" spans="1:14" ht="15.75">
      <c r="A4" s="307" t="s">
        <v>13</v>
      </c>
      <c r="B4" s="307"/>
      <c r="C4" s="307"/>
      <c r="D4" s="307"/>
      <c r="E4" s="307"/>
      <c r="F4" s="307"/>
      <c r="G4" s="307"/>
      <c r="H4" s="307"/>
      <c r="I4" s="307"/>
      <c r="J4" s="307"/>
      <c r="K4" s="307"/>
      <c r="L4" s="307"/>
      <c r="M4" s="307"/>
      <c r="N4" s="307"/>
    </row>
    <row r="5" spans="1:14" ht="114" customHeight="1">
      <c r="A5" s="241" t="s">
        <v>676</v>
      </c>
      <c r="B5" s="241" t="s">
        <v>698</v>
      </c>
      <c r="C5" s="241" t="s">
        <v>242</v>
      </c>
      <c r="D5" s="217" t="s">
        <v>243</v>
      </c>
      <c r="E5" s="217" t="s">
        <v>244</v>
      </c>
      <c r="F5" s="217" t="s">
        <v>245</v>
      </c>
      <c r="G5" s="237" t="s">
        <v>246</v>
      </c>
      <c r="H5" s="237" t="s">
        <v>247</v>
      </c>
      <c r="I5" s="237" t="s">
        <v>248</v>
      </c>
      <c r="J5" s="237" t="s">
        <v>249</v>
      </c>
      <c r="K5" s="266" t="s">
        <v>250</v>
      </c>
      <c r="L5" s="268"/>
      <c r="M5" s="241" t="s">
        <v>251</v>
      </c>
      <c r="N5" s="241"/>
    </row>
    <row r="6" spans="1:14" ht="156" customHeight="1">
      <c r="A6" s="241"/>
      <c r="B6" s="241"/>
      <c r="C6" s="241"/>
      <c r="D6" s="217"/>
      <c r="E6" s="217"/>
      <c r="F6" s="217"/>
      <c r="G6" s="238"/>
      <c r="H6" s="238"/>
      <c r="I6" s="238"/>
      <c r="J6" s="238"/>
      <c r="K6" s="46" t="s">
        <v>252</v>
      </c>
      <c r="L6" s="46" t="s">
        <v>253</v>
      </c>
      <c r="M6" s="46" t="s">
        <v>252</v>
      </c>
      <c r="N6" s="46" t="s">
        <v>253</v>
      </c>
    </row>
    <row r="7" spans="1:14" ht="15.75">
      <c r="A7" s="23">
        <v>1</v>
      </c>
      <c r="B7" s="23">
        <v>2</v>
      </c>
      <c r="C7" s="23">
        <v>3</v>
      </c>
      <c r="D7" s="23">
        <v>4</v>
      </c>
      <c r="E7" s="23">
        <v>5</v>
      </c>
      <c r="F7" s="23">
        <v>6</v>
      </c>
      <c r="G7" s="23">
        <v>7</v>
      </c>
      <c r="H7" s="23">
        <v>8</v>
      </c>
      <c r="I7" s="23">
        <v>9</v>
      </c>
      <c r="J7" s="23">
        <v>10</v>
      </c>
      <c r="K7" s="23">
        <v>11</v>
      </c>
      <c r="L7" s="23">
        <v>12</v>
      </c>
      <c r="M7" s="23">
        <v>13</v>
      </c>
      <c r="N7" s="23">
        <v>14</v>
      </c>
    </row>
    <row r="8" spans="1:14" ht="15.75">
      <c r="A8" s="59">
        <f>'16'!A7</f>
        <v>50</v>
      </c>
      <c r="B8" s="59" t="str">
        <f>'16'!B7</f>
        <v>ТАТУ</v>
      </c>
      <c r="C8" s="59">
        <f>'38'!C8</f>
        <v>3</v>
      </c>
      <c r="D8" s="107">
        <v>1</v>
      </c>
      <c r="E8" s="107">
        <v>1</v>
      </c>
      <c r="F8" s="107">
        <v>1</v>
      </c>
      <c r="G8" s="107">
        <v>120</v>
      </c>
      <c r="H8" s="107">
        <v>3</v>
      </c>
      <c r="I8" s="107">
        <v>120</v>
      </c>
      <c r="J8" s="107">
        <v>1</v>
      </c>
      <c r="K8" s="107">
        <v>4</v>
      </c>
      <c r="L8" s="107">
        <v>10</v>
      </c>
      <c r="M8" s="107">
        <v>16</v>
      </c>
      <c r="N8" s="107">
        <v>88</v>
      </c>
    </row>
    <row r="9" spans="1:3" s="7" customFormat="1" ht="15.75">
      <c r="A9" s="7" t="s">
        <v>684</v>
      </c>
      <c r="B9" s="7" t="s">
        <v>684</v>
      </c>
      <c r="C9" s="7" t="s">
        <v>684</v>
      </c>
    </row>
    <row r="10" spans="1:23" ht="24.75" customHeight="1">
      <c r="A10" s="215" t="s">
        <v>685</v>
      </c>
      <c r="B10" s="215"/>
      <c r="C10" s="224" t="s">
        <v>686</v>
      </c>
      <c r="D10" s="224"/>
      <c r="E10" s="224"/>
      <c r="F10" s="224"/>
      <c r="G10" s="224"/>
      <c r="H10" s="224"/>
      <c r="I10" s="224"/>
      <c r="J10" s="224"/>
      <c r="K10" s="224"/>
      <c r="L10" s="224"/>
      <c r="M10" s="224"/>
      <c r="N10" s="224"/>
      <c r="O10" s="50"/>
      <c r="P10" s="8"/>
      <c r="Q10" s="8"/>
      <c r="R10" s="8"/>
      <c r="S10" s="8"/>
      <c r="T10" s="8"/>
      <c r="U10" s="8"/>
      <c r="V10" s="8"/>
      <c r="W10" s="8"/>
    </row>
    <row r="11" spans="1:18" ht="15.75">
      <c r="A11" s="223" t="s">
        <v>254</v>
      </c>
      <c r="B11" s="223"/>
      <c r="C11" s="223"/>
      <c r="D11" s="223"/>
      <c r="E11" s="223"/>
      <c r="F11" s="223"/>
      <c r="G11" s="223"/>
      <c r="H11" s="223"/>
      <c r="I11" s="223"/>
      <c r="J11" s="223"/>
      <c r="K11" s="223"/>
      <c r="L11" s="223"/>
      <c r="M11" s="223"/>
      <c r="N11" s="223"/>
      <c r="O11" s="37"/>
      <c r="P11" s="37"/>
      <c r="Q11" s="37"/>
      <c r="R11" s="37"/>
    </row>
  </sheetData>
  <sheetProtection/>
  <mergeCells count="19">
    <mergeCell ref="A1:N1"/>
    <mergeCell ref="A2:N2"/>
    <mergeCell ref="A3:N3"/>
    <mergeCell ref="A4:N4"/>
    <mergeCell ref="A11:N11"/>
    <mergeCell ref="G5:G6"/>
    <mergeCell ref="H5:H6"/>
    <mergeCell ref="I5:I6"/>
    <mergeCell ref="J5:J6"/>
    <mergeCell ref="K5:L5"/>
    <mergeCell ref="M5:N5"/>
    <mergeCell ref="E5:E6"/>
    <mergeCell ref="F5:F6"/>
    <mergeCell ref="A10:B10"/>
    <mergeCell ref="C10:N10"/>
    <mergeCell ref="A5:A6"/>
    <mergeCell ref="B5:B6"/>
    <mergeCell ref="C5:C6"/>
    <mergeCell ref="D5:D6"/>
  </mergeCells>
  <printOptions/>
  <pageMargins left="0.5118110236220472" right="0.5118110236220472" top="0.7480314960629921" bottom="0.7480314960629921" header="0.31496062992125984" footer="0.31496062992125984"/>
  <pageSetup horizontalDpi="600" verticalDpi="600" orientation="landscape" paperSize="9" scale="105" r:id="rId1"/>
</worksheet>
</file>

<file path=xl/worksheets/sheet49.xml><?xml version="1.0" encoding="utf-8"?>
<worksheet xmlns="http://schemas.openxmlformats.org/spreadsheetml/2006/main" xmlns:r="http://schemas.openxmlformats.org/officeDocument/2006/relationships">
  <sheetPr>
    <tabColor rgb="FFFF0000"/>
  </sheetPr>
  <dimension ref="A1:AI12"/>
  <sheetViews>
    <sheetView view="pageBreakPreview" zoomScale="90" zoomScaleSheetLayoutView="90" zoomScalePageLayoutView="0" workbookViewId="0" topLeftCell="B1">
      <selection activeCell="A2" sqref="A2:Z2"/>
    </sheetView>
  </sheetViews>
  <sheetFormatPr defaultColWidth="9.140625" defaultRowHeight="15"/>
  <cols>
    <col min="1" max="1" width="5.00390625" style="1" customWidth="1"/>
    <col min="2" max="2" width="8.7109375" style="1" customWidth="1"/>
    <col min="3" max="3" width="6.7109375" style="1" customWidth="1"/>
    <col min="4" max="26" width="5.28125" style="1" customWidth="1"/>
    <col min="27" max="16384" width="9.140625" style="1" customWidth="1"/>
  </cols>
  <sheetData>
    <row r="1" spans="1:26" ht="18.75" customHeight="1">
      <c r="A1" s="239" t="s">
        <v>255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row>
    <row r="2" spans="1:26" ht="19.5" customHeight="1">
      <c r="A2" s="214" t="s">
        <v>985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row>
    <row r="3" spans="1:26" ht="18.75" customHeight="1">
      <c r="A3" s="214" t="s">
        <v>675</v>
      </c>
      <c r="B3" s="214"/>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1:26" ht="15.75">
      <c r="A4" s="307" t="s">
        <v>5</v>
      </c>
      <c r="B4" s="307"/>
      <c r="C4" s="307"/>
      <c r="D4" s="307"/>
      <c r="E4" s="307"/>
      <c r="F4" s="307"/>
      <c r="G4" s="307"/>
      <c r="H4" s="307"/>
      <c r="I4" s="307"/>
      <c r="J4" s="307"/>
      <c r="K4" s="307"/>
      <c r="L4" s="307"/>
      <c r="M4" s="307"/>
      <c r="N4" s="307"/>
      <c r="O4" s="307"/>
      <c r="P4" s="307"/>
      <c r="Q4" s="307"/>
      <c r="R4" s="307"/>
      <c r="S4" s="307"/>
      <c r="T4" s="307"/>
      <c r="U4" s="307"/>
      <c r="V4" s="307"/>
      <c r="W4" s="307"/>
      <c r="X4" s="307"/>
      <c r="Y4" s="307"/>
      <c r="Z4" s="307"/>
    </row>
    <row r="5" spans="1:26" ht="24" customHeight="1">
      <c r="A5" s="241" t="s">
        <v>676</v>
      </c>
      <c r="B5" s="241" t="s">
        <v>698</v>
      </c>
      <c r="C5" s="241" t="s">
        <v>242</v>
      </c>
      <c r="D5" s="263" t="s">
        <v>256</v>
      </c>
      <c r="E5" s="263" t="s">
        <v>257</v>
      </c>
      <c r="F5" s="263" t="s">
        <v>258</v>
      </c>
      <c r="G5" s="241" t="s">
        <v>259</v>
      </c>
      <c r="H5" s="241"/>
      <c r="I5" s="241"/>
      <c r="J5" s="241"/>
      <c r="K5" s="241"/>
      <c r="L5" s="271" t="s">
        <v>418</v>
      </c>
      <c r="M5" s="271" t="s">
        <v>419</v>
      </c>
      <c r="N5" s="271" t="s">
        <v>262</v>
      </c>
      <c r="O5" s="271" t="s">
        <v>263</v>
      </c>
      <c r="P5" s="241" t="s">
        <v>259</v>
      </c>
      <c r="Q5" s="241"/>
      <c r="R5" s="263" t="s">
        <v>264</v>
      </c>
      <c r="S5" s="241" t="s">
        <v>259</v>
      </c>
      <c r="T5" s="241"/>
      <c r="U5" s="263" t="s">
        <v>265</v>
      </c>
      <c r="V5" s="263" t="s">
        <v>266</v>
      </c>
      <c r="W5" s="241" t="s">
        <v>259</v>
      </c>
      <c r="X5" s="241"/>
      <c r="Y5" s="241"/>
      <c r="Z5" s="241"/>
    </row>
    <row r="6" spans="1:26" ht="189" customHeight="1">
      <c r="A6" s="241"/>
      <c r="B6" s="241"/>
      <c r="C6" s="241"/>
      <c r="D6" s="264"/>
      <c r="E6" s="264"/>
      <c r="F6" s="264"/>
      <c r="G6" s="118" t="s">
        <v>267</v>
      </c>
      <c r="H6" s="118" t="s">
        <v>268</v>
      </c>
      <c r="I6" s="118" t="s">
        <v>269</v>
      </c>
      <c r="J6" s="118" t="s">
        <v>270</v>
      </c>
      <c r="K6" s="118" t="s">
        <v>271</v>
      </c>
      <c r="L6" s="271"/>
      <c r="M6" s="271"/>
      <c r="N6" s="271"/>
      <c r="O6" s="271"/>
      <c r="P6" s="46" t="s">
        <v>272</v>
      </c>
      <c r="Q6" s="46" t="s">
        <v>273</v>
      </c>
      <c r="R6" s="264"/>
      <c r="S6" s="46" t="s">
        <v>274</v>
      </c>
      <c r="T6" s="46" t="s">
        <v>275</v>
      </c>
      <c r="U6" s="264"/>
      <c r="V6" s="264"/>
      <c r="W6" s="46" t="s">
        <v>276</v>
      </c>
      <c r="X6" s="46" t="s">
        <v>277</v>
      </c>
      <c r="Y6" s="46" t="s">
        <v>278</v>
      </c>
      <c r="Z6" s="46" t="s">
        <v>279</v>
      </c>
    </row>
    <row r="7" spans="1:26"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row>
    <row r="8" spans="1:26" ht="15.75">
      <c r="A8" s="59">
        <f>'16'!A7</f>
        <v>50</v>
      </c>
      <c r="B8" s="59" t="str">
        <f>'16'!B7</f>
        <v>ТАТУ</v>
      </c>
      <c r="C8" s="59">
        <f>'38'!C8</f>
        <v>3</v>
      </c>
      <c r="D8" s="197">
        <v>1239</v>
      </c>
      <c r="E8" s="197">
        <v>588</v>
      </c>
      <c r="F8" s="197">
        <v>11</v>
      </c>
      <c r="G8" s="198">
        <v>34</v>
      </c>
      <c r="H8" s="197">
        <v>24</v>
      </c>
      <c r="I8" s="197">
        <v>6</v>
      </c>
      <c r="J8" s="197">
        <v>24</v>
      </c>
      <c r="K8" s="197">
        <v>20</v>
      </c>
      <c r="L8" s="197">
        <v>5</v>
      </c>
      <c r="M8" s="197">
        <v>56</v>
      </c>
      <c r="N8" s="197">
        <v>1</v>
      </c>
      <c r="O8" s="197">
        <v>60</v>
      </c>
      <c r="P8" s="197">
        <v>60</v>
      </c>
      <c r="Q8" s="197">
        <v>0</v>
      </c>
      <c r="R8" s="197">
        <v>0</v>
      </c>
      <c r="S8" s="197">
        <v>0</v>
      </c>
      <c r="T8" s="197">
        <v>0</v>
      </c>
      <c r="U8" s="197">
        <v>6</v>
      </c>
      <c r="V8" s="197">
        <v>36</v>
      </c>
      <c r="W8" s="197">
        <v>36</v>
      </c>
      <c r="X8" s="197">
        <v>24</v>
      </c>
      <c r="Y8" s="197">
        <v>36</v>
      </c>
      <c r="Z8" s="197">
        <v>36</v>
      </c>
    </row>
    <row r="9" spans="1:3" s="7" customFormat="1" ht="15.75">
      <c r="A9" s="7" t="s">
        <v>684</v>
      </c>
      <c r="B9" s="7" t="s">
        <v>684</v>
      </c>
      <c r="C9" s="7" t="s">
        <v>684</v>
      </c>
    </row>
    <row r="10" spans="1:26" ht="16.5" customHeight="1">
      <c r="A10" s="231" t="s">
        <v>685</v>
      </c>
      <c r="B10" s="231"/>
      <c r="C10" s="229" t="s">
        <v>686</v>
      </c>
      <c r="D10" s="229"/>
      <c r="E10" s="229"/>
      <c r="F10" s="229"/>
      <c r="G10" s="229"/>
      <c r="H10" s="229"/>
      <c r="I10" s="229"/>
      <c r="J10" s="229"/>
      <c r="K10" s="229"/>
      <c r="L10" s="229"/>
      <c r="M10" s="229"/>
      <c r="N10" s="229"/>
      <c r="O10" s="229"/>
      <c r="P10" s="229"/>
      <c r="Q10" s="229"/>
      <c r="R10" s="229"/>
      <c r="S10" s="229"/>
      <c r="T10" s="229"/>
      <c r="U10" s="229"/>
      <c r="V10" s="229"/>
      <c r="W10" s="229"/>
      <c r="X10" s="229"/>
      <c r="Y10" s="229"/>
      <c r="Z10" s="229"/>
    </row>
    <row r="11" spans="1:35" ht="39.75" customHeight="1">
      <c r="A11" s="224" t="s">
        <v>280</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50"/>
      <c r="AB11" s="8"/>
      <c r="AC11" s="8"/>
      <c r="AD11" s="8"/>
      <c r="AE11" s="8"/>
      <c r="AF11" s="8"/>
      <c r="AG11" s="8"/>
      <c r="AH11" s="8"/>
      <c r="AI11" s="8"/>
    </row>
    <row r="12" spans="1:30" ht="15.7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37"/>
      <c r="AB12" s="37"/>
      <c r="AC12" s="37"/>
      <c r="AD12" s="37"/>
    </row>
  </sheetData>
  <sheetProtection/>
  <mergeCells count="25">
    <mergeCell ref="A12:Z12"/>
    <mergeCell ref="R5:R6"/>
    <mergeCell ref="S5:T5"/>
    <mergeCell ref="U5:U6"/>
    <mergeCell ref="V5:V6"/>
    <mergeCell ref="A10:B10"/>
    <mergeCell ref="C10:Z10"/>
    <mergeCell ref="A11:Z11"/>
    <mergeCell ref="L5:L6"/>
    <mergeCell ref="M5:M6"/>
    <mergeCell ref="N5:N6"/>
    <mergeCell ref="O5:O6"/>
    <mergeCell ref="A1:Z1"/>
    <mergeCell ref="A2:Z2"/>
    <mergeCell ref="A3:Z3"/>
    <mergeCell ref="A4:Z4"/>
    <mergeCell ref="F5:F6"/>
    <mergeCell ref="W5:Z5"/>
    <mergeCell ref="G5:K5"/>
    <mergeCell ref="B5:B6"/>
    <mergeCell ref="P5:Q5"/>
    <mergeCell ref="A5:A6"/>
    <mergeCell ref="C5:C6"/>
    <mergeCell ref="D5:D6"/>
    <mergeCell ref="E5:E6"/>
  </mergeCells>
  <printOptions/>
  <pageMargins left="0.5118110236220472" right="0.5118110236220472" top="0.7480314960629921" bottom="0.7480314960629921"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rgb="FFFFFF00"/>
  </sheetPr>
  <dimension ref="A1:Y22"/>
  <sheetViews>
    <sheetView view="pageBreakPreview" zoomScale="150" zoomScaleSheetLayoutView="150" zoomScalePageLayoutView="0" workbookViewId="0" topLeftCell="A5">
      <selection activeCell="Q12" sqref="Q12"/>
    </sheetView>
  </sheetViews>
  <sheetFormatPr defaultColWidth="9.140625" defaultRowHeight="15"/>
  <cols>
    <col min="1" max="1" width="6.421875" style="1" customWidth="1"/>
    <col min="2" max="2" width="9.140625" style="1" customWidth="1"/>
    <col min="3" max="3" width="5.421875" style="1" customWidth="1"/>
    <col min="4" max="4" width="5.28125" style="1" customWidth="1"/>
    <col min="5" max="5" width="6.7109375" style="1" customWidth="1"/>
    <col min="6" max="6" width="6.421875" style="1" customWidth="1"/>
    <col min="7" max="7" width="5.7109375" style="1" customWidth="1"/>
    <col min="8" max="8" width="5.28125" style="1" customWidth="1"/>
    <col min="9" max="9" width="4.57421875" style="1" customWidth="1"/>
    <col min="10" max="10" width="4.00390625" style="1" customWidth="1"/>
    <col min="11" max="11" width="4.8515625" style="1" customWidth="1"/>
    <col min="12" max="12" width="5.140625" style="1" customWidth="1"/>
    <col min="13" max="13" width="5.8515625" style="1" customWidth="1"/>
    <col min="14" max="14" width="4.8515625" style="1" customWidth="1"/>
    <col min="15" max="15" width="6.421875" style="1" customWidth="1"/>
    <col min="16" max="16" width="6.140625" style="1" customWidth="1"/>
    <col min="17" max="16384" width="9.140625" style="1" customWidth="1"/>
  </cols>
  <sheetData>
    <row r="1" spans="14:16" ht="17.25" customHeight="1">
      <c r="N1" s="230" t="s">
        <v>783</v>
      </c>
      <c r="O1" s="230"/>
      <c r="P1" s="230"/>
    </row>
    <row r="2" spans="1:16" ht="50.25" customHeight="1">
      <c r="A2" s="251" t="s">
        <v>784</v>
      </c>
      <c r="B2" s="251"/>
      <c r="C2" s="251"/>
      <c r="D2" s="251"/>
      <c r="E2" s="251"/>
      <c r="F2" s="251"/>
      <c r="G2" s="251"/>
      <c r="H2" s="251"/>
      <c r="I2" s="251"/>
      <c r="J2" s="251"/>
      <c r="K2" s="251"/>
      <c r="L2" s="251"/>
      <c r="M2" s="251"/>
      <c r="N2" s="251"/>
      <c r="O2" s="251"/>
      <c r="P2" s="251"/>
    </row>
    <row r="3" spans="1:16" ht="16.5" customHeight="1">
      <c r="A3" s="28"/>
      <c r="B3" s="28"/>
      <c r="C3" s="28"/>
      <c r="D3" s="28"/>
      <c r="E3" s="28"/>
      <c r="F3" s="28"/>
      <c r="G3" s="28"/>
      <c r="H3" s="28"/>
      <c r="I3" s="28"/>
      <c r="J3" s="28"/>
      <c r="K3" s="28"/>
      <c r="L3" s="28"/>
      <c r="M3" s="252" t="s">
        <v>5</v>
      </c>
      <c r="N3" s="252"/>
      <c r="O3" s="252"/>
      <c r="P3" s="252"/>
    </row>
    <row r="4" spans="1:16" ht="30.75" customHeight="1">
      <c r="A4" s="256" t="s">
        <v>676</v>
      </c>
      <c r="B4" s="256" t="s">
        <v>698</v>
      </c>
      <c r="C4" s="257" t="s">
        <v>707</v>
      </c>
      <c r="D4" s="256" t="s">
        <v>785</v>
      </c>
      <c r="E4" s="256"/>
      <c r="F4" s="256"/>
      <c r="G4" s="256"/>
      <c r="H4" s="256"/>
      <c r="I4" s="256"/>
      <c r="J4" s="232" t="s">
        <v>705</v>
      </c>
      <c r="K4" s="258" t="s">
        <v>785</v>
      </c>
      <c r="L4" s="258"/>
      <c r="M4" s="258"/>
      <c r="N4" s="258"/>
      <c r="O4" s="258"/>
      <c r="P4" s="258"/>
    </row>
    <row r="5" spans="1:16" ht="152.25" customHeight="1">
      <c r="A5" s="256"/>
      <c r="B5" s="256"/>
      <c r="C5" s="257"/>
      <c r="D5" s="41" t="s">
        <v>786</v>
      </c>
      <c r="E5" s="41" t="s">
        <v>787</v>
      </c>
      <c r="F5" s="41" t="s">
        <v>788</v>
      </c>
      <c r="G5" s="41" t="s">
        <v>789</v>
      </c>
      <c r="H5" s="41" t="s">
        <v>790</v>
      </c>
      <c r="I5" s="41" t="s">
        <v>791</v>
      </c>
      <c r="J5" s="232"/>
      <c r="K5" s="180" t="s">
        <v>786</v>
      </c>
      <c r="L5" s="180" t="s">
        <v>787</v>
      </c>
      <c r="M5" s="185" t="s">
        <v>788</v>
      </c>
      <c r="N5" s="180" t="s">
        <v>789</v>
      </c>
      <c r="O5" s="180" t="s">
        <v>790</v>
      </c>
      <c r="P5" s="180" t="s">
        <v>791</v>
      </c>
    </row>
    <row r="6" spans="1:16" ht="15.75">
      <c r="A6" s="42">
        <v>1</v>
      </c>
      <c r="B6" s="42">
        <v>2</v>
      </c>
      <c r="C6" s="42">
        <v>3</v>
      </c>
      <c r="D6" s="42">
        <v>4</v>
      </c>
      <c r="E6" s="42">
        <v>5</v>
      </c>
      <c r="F6" s="42">
        <v>6</v>
      </c>
      <c r="G6" s="42">
        <v>7</v>
      </c>
      <c r="H6" s="42">
        <v>8</v>
      </c>
      <c r="I6" s="42">
        <v>9</v>
      </c>
      <c r="J6" s="69">
        <v>10</v>
      </c>
      <c r="K6" s="69">
        <v>11</v>
      </c>
      <c r="L6" s="69">
        <v>12</v>
      </c>
      <c r="M6" s="69">
        <v>13</v>
      </c>
      <c r="N6" s="69">
        <v>14</v>
      </c>
      <c r="O6" s="69">
        <v>15</v>
      </c>
      <c r="P6" s="69">
        <v>16</v>
      </c>
    </row>
    <row r="7" spans="1:16" ht="15.75">
      <c r="A7" s="32">
        <f>1!A8</f>
        <v>50</v>
      </c>
      <c r="B7" s="32" t="str">
        <f>1!B8</f>
        <v>ТАТУ</v>
      </c>
      <c r="C7" s="43">
        <f>D7+E7+F7+G7+H7+I7</f>
        <v>1352</v>
      </c>
      <c r="D7" s="42">
        <v>0</v>
      </c>
      <c r="E7" s="42">
        <v>0</v>
      </c>
      <c r="F7" s="42">
        <v>1352</v>
      </c>
      <c r="G7" s="42">
        <v>0</v>
      </c>
      <c r="H7" s="42">
        <v>0</v>
      </c>
      <c r="I7" s="42">
        <v>0</v>
      </c>
      <c r="J7" s="69">
        <f>K7+L7+M7+N7+O7+P7</f>
        <v>50</v>
      </c>
      <c r="K7" s="69">
        <v>0</v>
      </c>
      <c r="L7" s="69">
        <v>0</v>
      </c>
      <c r="M7" s="69">
        <v>50</v>
      </c>
      <c r="N7" s="69">
        <v>0</v>
      </c>
      <c r="O7" s="69">
        <v>0</v>
      </c>
      <c r="P7" s="69">
        <v>0</v>
      </c>
    </row>
    <row r="8" spans="1:10" s="44" customFormat="1" ht="10.5" customHeight="1">
      <c r="A8" s="44" t="s">
        <v>684</v>
      </c>
      <c r="B8" s="44" t="s">
        <v>684</v>
      </c>
      <c r="C8" s="44" t="s">
        <v>684</v>
      </c>
      <c r="J8" s="44" t="s">
        <v>684</v>
      </c>
    </row>
    <row r="9" spans="1:16" s="8" customFormat="1" ht="32.25" customHeight="1">
      <c r="A9" s="45" t="s">
        <v>685</v>
      </c>
      <c r="B9" s="224" t="s">
        <v>742</v>
      </c>
      <c r="C9" s="224"/>
      <c r="D9" s="224"/>
      <c r="E9" s="224"/>
      <c r="F9" s="224"/>
      <c r="G9" s="224"/>
      <c r="H9" s="224"/>
      <c r="I9" s="224"/>
      <c r="J9" s="224"/>
      <c r="K9" s="224"/>
      <c r="L9" s="224"/>
      <c r="M9" s="224"/>
      <c r="N9" s="224"/>
      <c r="O9" s="224"/>
      <c r="P9" s="224"/>
    </row>
    <row r="10" spans="1:6" ht="14.25" customHeight="1">
      <c r="A10" s="20" t="s">
        <v>684</v>
      </c>
      <c r="B10" s="223" t="s">
        <v>792</v>
      </c>
      <c r="C10" s="223"/>
      <c r="D10" s="223"/>
      <c r="E10" s="223"/>
      <c r="F10" s="223"/>
    </row>
    <row r="11" spans="1:3" ht="15" customHeight="1">
      <c r="A11" s="20" t="s">
        <v>684</v>
      </c>
      <c r="B11" s="37" t="s">
        <v>793</v>
      </c>
      <c r="C11" s="37"/>
    </row>
    <row r="12" spans="1:25" ht="15.75">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ht="1.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ht="15.75" hidden="1"/>
    <row r="15" ht="15.75" hidden="1"/>
    <row r="16" ht="15.75" hidden="1"/>
    <row r="17" ht="15.75" hidden="1"/>
    <row r="18" ht="15.75" hidden="1"/>
    <row r="19" ht="15.75" hidden="1"/>
    <row r="20" ht="15.75" hidden="1"/>
    <row r="21" ht="18.75" customHeight="1" hidden="1"/>
    <row r="22" ht="15.75" hidden="1">
      <c r="A22" s="1" t="s">
        <v>782</v>
      </c>
    </row>
  </sheetData>
  <sheetProtection/>
  <mergeCells count="11">
    <mergeCell ref="B9:P9"/>
    <mergeCell ref="B10:F10"/>
    <mergeCell ref="N1:P1"/>
    <mergeCell ref="A2:P2"/>
    <mergeCell ref="M3:P3"/>
    <mergeCell ref="A4:A5"/>
    <mergeCell ref="B4:B5"/>
    <mergeCell ref="C4:C5"/>
    <mergeCell ref="D4:I4"/>
    <mergeCell ref="J4:J5"/>
    <mergeCell ref="K4:P4"/>
  </mergeCells>
  <printOptions/>
  <pageMargins left="0.7086614173228347" right="0.7086614173228347" top="0.7480314960629921" bottom="0.7480314960629921" header="0.31496062992125984" footer="0.31496062992125984"/>
  <pageSetup horizontalDpi="600" verticalDpi="600" orientation="landscape" paperSize="9" scale="135" r:id="rId1"/>
</worksheet>
</file>

<file path=xl/worksheets/sheet50.xml><?xml version="1.0" encoding="utf-8"?>
<worksheet xmlns="http://schemas.openxmlformats.org/spreadsheetml/2006/main" xmlns:r="http://schemas.openxmlformats.org/officeDocument/2006/relationships">
  <sheetPr>
    <tabColor theme="0"/>
  </sheetPr>
  <dimension ref="A1:Z11"/>
  <sheetViews>
    <sheetView view="pageBreakPreview" zoomScale="115" zoomScaleSheetLayoutView="115" zoomScalePageLayoutView="0" workbookViewId="0" topLeftCell="A1">
      <selection activeCell="A2" sqref="A2:K2"/>
    </sheetView>
  </sheetViews>
  <sheetFormatPr defaultColWidth="9.140625" defaultRowHeight="15"/>
  <cols>
    <col min="1" max="1" width="4.7109375" style="1" customWidth="1"/>
    <col min="2" max="2" width="9.140625" style="1" customWidth="1"/>
    <col min="3" max="3" width="14.7109375" style="1" customWidth="1"/>
    <col min="4" max="4" width="12.8515625" style="1" customWidth="1"/>
    <col min="5" max="5" width="10.140625" style="1" customWidth="1"/>
    <col min="6" max="6" width="9.140625" style="1" customWidth="1"/>
    <col min="7" max="7" width="7.7109375" style="1" customWidth="1"/>
    <col min="8" max="8" width="9.140625" style="1" customWidth="1"/>
    <col min="9" max="9" width="8.421875" style="1" customWidth="1"/>
    <col min="10" max="10" width="9.140625" style="1" customWidth="1"/>
    <col min="11" max="11" width="14.28125" style="1" customWidth="1"/>
    <col min="12" max="16384" width="9.140625" style="1" customWidth="1"/>
  </cols>
  <sheetData>
    <row r="1" spans="1:11" ht="15.75">
      <c r="A1" s="239" t="s">
        <v>281</v>
      </c>
      <c r="B1" s="239"/>
      <c r="C1" s="239"/>
      <c r="D1" s="239"/>
      <c r="E1" s="239"/>
      <c r="F1" s="239"/>
      <c r="G1" s="239"/>
      <c r="H1" s="239"/>
      <c r="I1" s="239"/>
      <c r="J1" s="239"/>
      <c r="K1" s="239"/>
    </row>
    <row r="2" spans="1:11" ht="18" customHeight="1">
      <c r="A2" s="214" t="s">
        <v>986</v>
      </c>
      <c r="B2" s="214"/>
      <c r="C2" s="214"/>
      <c r="D2" s="214"/>
      <c r="E2" s="214"/>
      <c r="F2" s="214"/>
      <c r="G2" s="214"/>
      <c r="H2" s="214"/>
      <c r="I2" s="214"/>
      <c r="J2" s="214"/>
      <c r="K2" s="214"/>
    </row>
    <row r="3" spans="1:11" ht="16.5" customHeight="1">
      <c r="A3" s="234" t="s">
        <v>675</v>
      </c>
      <c r="B3" s="234"/>
      <c r="C3" s="234"/>
      <c r="D3" s="234"/>
      <c r="E3" s="234"/>
      <c r="F3" s="234"/>
      <c r="G3" s="234"/>
      <c r="H3" s="234"/>
      <c r="I3" s="234"/>
      <c r="J3" s="234"/>
      <c r="K3" s="234"/>
    </row>
    <row r="4" spans="1:11" ht="16.5" customHeight="1">
      <c r="A4" s="14"/>
      <c r="B4" s="14"/>
      <c r="C4" s="14"/>
      <c r="D4" s="14"/>
      <c r="E4" s="14"/>
      <c r="F4" s="14"/>
      <c r="G4" s="14"/>
      <c r="H4" s="14"/>
      <c r="I4" s="307" t="s">
        <v>14</v>
      </c>
      <c r="J4" s="307"/>
      <c r="K4" s="307"/>
    </row>
    <row r="5" spans="1:11" ht="21" customHeight="1">
      <c r="A5" s="218" t="s">
        <v>676</v>
      </c>
      <c r="B5" s="218" t="s">
        <v>698</v>
      </c>
      <c r="C5" s="218" t="s">
        <v>282</v>
      </c>
      <c r="D5" s="218" t="s">
        <v>759</v>
      </c>
      <c r="E5" s="218"/>
      <c r="F5" s="218"/>
      <c r="G5" s="218" t="s">
        <v>283</v>
      </c>
      <c r="H5" s="218"/>
      <c r="I5" s="218"/>
      <c r="J5" s="218"/>
      <c r="K5" s="218" t="s">
        <v>284</v>
      </c>
    </row>
    <row r="6" spans="1:11" ht="63" customHeight="1">
      <c r="A6" s="218"/>
      <c r="B6" s="218"/>
      <c r="C6" s="218"/>
      <c r="D6" s="3" t="s">
        <v>285</v>
      </c>
      <c r="E6" s="3" t="s">
        <v>286</v>
      </c>
      <c r="F6" s="3" t="s">
        <v>287</v>
      </c>
      <c r="G6" s="3" t="s">
        <v>677</v>
      </c>
      <c r="H6" s="3" t="s">
        <v>288</v>
      </c>
      <c r="I6" s="3" t="s">
        <v>289</v>
      </c>
      <c r="J6" s="3" t="s">
        <v>290</v>
      </c>
      <c r="K6" s="218"/>
    </row>
    <row r="7" spans="1:11" ht="15.75">
      <c r="A7" s="3">
        <v>1</v>
      </c>
      <c r="B7" s="3">
        <v>2</v>
      </c>
      <c r="C7" s="3">
        <v>3</v>
      </c>
      <c r="D7" s="3">
        <v>4</v>
      </c>
      <c r="E7" s="3">
        <v>5</v>
      </c>
      <c r="F7" s="3">
        <v>6</v>
      </c>
      <c r="G7" s="3">
        <v>7</v>
      </c>
      <c r="H7" s="3">
        <v>8</v>
      </c>
      <c r="I7" s="3">
        <v>9</v>
      </c>
      <c r="J7" s="3">
        <v>10</v>
      </c>
      <c r="K7" s="3">
        <v>11</v>
      </c>
    </row>
    <row r="8" spans="1:11" ht="15.75">
      <c r="A8" s="4">
        <f>'18'!A9</f>
        <v>50</v>
      </c>
      <c r="B8" s="4" t="str">
        <f>'18'!B9</f>
        <v>ТАТУ</v>
      </c>
      <c r="C8" s="5">
        <f>D8+E8+F8</f>
        <v>5</v>
      </c>
      <c r="D8" s="6">
        <v>3</v>
      </c>
      <c r="E8" s="6">
        <v>0</v>
      </c>
      <c r="F8" s="6">
        <v>2</v>
      </c>
      <c r="G8" s="5">
        <f>H8+I8+J8</f>
        <v>1240</v>
      </c>
      <c r="H8" s="6">
        <v>1100</v>
      </c>
      <c r="I8" s="6">
        <v>0</v>
      </c>
      <c r="J8" s="6">
        <v>140</v>
      </c>
      <c r="K8" s="6">
        <v>2083</v>
      </c>
    </row>
    <row r="9" spans="1:7" s="7" customFormat="1" ht="15.75">
      <c r="A9" s="7" t="s">
        <v>684</v>
      </c>
      <c r="B9" s="7" t="s">
        <v>684</v>
      </c>
      <c r="C9" s="7" t="s">
        <v>684</v>
      </c>
      <c r="G9" s="7" t="s">
        <v>684</v>
      </c>
    </row>
    <row r="10" spans="1:26" ht="17.25" customHeight="1">
      <c r="A10" s="215" t="s">
        <v>685</v>
      </c>
      <c r="B10" s="215"/>
      <c r="C10" s="224" t="s">
        <v>686</v>
      </c>
      <c r="D10" s="224"/>
      <c r="E10" s="224"/>
      <c r="F10" s="224"/>
      <c r="G10" s="224"/>
      <c r="H10" s="224"/>
      <c r="I10" s="224"/>
      <c r="J10" s="224"/>
      <c r="K10" s="224"/>
      <c r="L10" s="50"/>
      <c r="M10" s="50"/>
      <c r="N10" s="50"/>
      <c r="O10" s="50"/>
      <c r="P10" s="50"/>
      <c r="Q10" s="50"/>
      <c r="R10" s="50"/>
      <c r="S10" s="8"/>
      <c r="T10" s="8"/>
      <c r="U10" s="8"/>
      <c r="V10" s="8"/>
      <c r="W10" s="8"/>
      <c r="X10" s="8"/>
      <c r="Y10" s="8"/>
      <c r="Z10" s="8"/>
    </row>
    <row r="11" spans="1:21" ht="15.75">
      <c r="A11" s="223" t="s">
        <v>291</v>
      </c>
      <c r="B11" s="223"/>
      <c r="C11" s="223"/>
      <c r="D11" s="223"/>
      <c r="E11" s="223"/>
      <c r="F11" s="223"/>
      <c r="G11" s="223"/>
      <c r="H11" s="223"/>
      <c r="I11" s="223"/>
      <c r="J11" s="223"/>
      <c r="K11" s="223"/>
      <c r="L11" s="37"/>
      <c r="M11" s="37"/>
      <c r="N11" s="37"/>
      <c r="O11" s="37"/>
      <c r="P11" s="37"/>
      <c r="Q11" s="37"/>
      <c r="R11" s="37"/>
      <c r="S11" s="37"/>
      <c r="T11" s="37"/>
      <c r="U11" s="37"/>
    </row>
  </sheetData>
  <sheetProtection/>
  <mergeCells count="13">
    <mergeCell ref="A11:K11"/>
    <mergeCell ref="A5:A6"/>
    <mergeCell ref="B5:B6"/>
    <mergeCell ref="C5:C6"/>
    <mergeCell ref="D5:F5"/>
    <mergeCell ref="G5:J5"/>
    <mergeCell ref="A10:B10"/>
    <mergeCell ref="C10:K10"/>
    <mergeCell ref="A1:K1"/>
    <mergeCell ref="A2:K2"/>
    <mergeCell ref="A3:K3"/>
    <mergeCell ref="I4:K4"/>
    <mergeCell ref="K5:K6"/>
  </mergeCells>
  <printOptions/>
  <pageMargins left="0.4330708661417323" right="0.4330708661417323" top="0.5511811023622047" bottom="0.7480314960629921" header="0.31496062992125984" footer="0.31496062992125984"/>
  <pageSetup horizontalDpi="600" verticalDpi="600" orientation="landscape" paperSize="9" scale="125" r:id="rId1"/>
</worksheet>
</file>

<file path=xl/worksheets/sheet51.xml><?xml version="1.0" encoding="utf-8"?>
<worksheet xmlns="http://schemas.openxmlformats.org/spreadsheetml/2006/main" xmlns:r="http://schemas.openxmlformats.org/officeDocument/2006/relationships">
  <sheetPr>
    <tabColor rgb="FFFF0000"/>
  </sheetPr>
  <dimension ref="A1:Z12"/>
  <sheetViews>
    <sheetView view="pageBreakPreview" zoomScaleSheetLayoutView="100" zoomScalePageLayoutView="0" workbookViewId="0" topLeftCell="A1">
      <selection activeCell="A2" sqref="A2:P2"/>
    </sheetView>
  </sheetViews>
  <sheetFormatPr defaultColWidth="9.140625" defaultRowHeight="15"/>
  <cols>
    <col min="1" max="1" width="5.28125" style="1" customWidth="1"/>
    <col min="2" max="2" width="7.8515625" style="1" customWidth="1"/>
    <col min="3" max="3" width="12.28125" style="1" customWidth="1"/>
    <col min="4" max="4" width="7.00390625" style="1" customWidth="1"/>
    <col min="5" max="5" width="7.57421875" style="1" customWidth="1"/>
    <col min="6" max="6" width="8.28125" style="1" customWidth="1"/>
    <col min="7" max="7" width="7.28125" style="1" customWidth="1"/>
    <col min="8" max="8" width="8.28125" style="1" customWidth="1"/>
    <col min="9" max="9" width="7.421875" style="1" customWidth="1"/>
    <col min="10" max="10" width="7.57421875" style="1" customWidth="1"/>
    <col min="11" max="11" width="8.00390625" style="1" customWidth="1"/>
    <col min="12" max="12" width="7.140625" style="1" customWidth="1"/>
    <col min="13" max="16" width="7.57421875" style="1" customWidth="1"/>
    <col min="17" max="16384" width="9.140625" style="1" customWidth="1"/>
  </cols>
  <sheetData>
    <row r="1" spans="1:16" ht="15.75">
      <c r="A1" s="274" t="s">
        <v>292</v>
      </c>
      <c r="B1" s="274"/>
      <c r="C1" s="274"/>
      <c r="D1" s="274"/>
      <c r="E1" s="274"/>
      <c r="F1" s="274"/>
      <c r="G1" s="274"/>
      <c r="H1" s="274"/>
      <c r="I1" s="274"/>
      <c r="J1" s="274"/>
      <c r="K1" s="274"/>
      <c r="L1" s="274"/>
      <c r="M1" s="274"/>
      <c r="N1" s="274"/>
      <c r="O1" s="274"/>
      <c r="P1" s="274"/>
    </row>
    <row r="2" spans="1:16" ht="15.75">
      <c r="A2" s="273" t="s">
        <v>987</v>
      </c>
      <c r="B2" s="273"/>
      <c r="C2" s="273"/>
      <c r="D2" s="273"/>
      <c r="E2" s="273"/>
      <c r="F2" s="273"/>
      <c r="G2" s="273"/>
      <c r="H2" s="273"/>
      <c r="I2" s="273"/>
      <c r="J2" s="273"/>
      <c r="K2" s="273"/>
      <c r="L2" s="273"/>
      <c r="M2" s="273"/>
      <c r="N2" s="273"/>
      <c r="O2" s="273"/>
      <c r="P2" s="273"/>
    </row>
    <row r="3" spans="1:16" ht="15.75">
      <c r="A3" s="273" t="s">
        <v>675</v>
      </c>
      <c r="B3" s="273"/>
      <c r="C3" s="273"/>
      <c r="D3" s="273"/>
      <c r="E3" s="273"/>
      <c r="F3" s="273"/>
      <c r="G3" s="273"/>
      <c r="H3" s="273"/>
      <c r="I3" s="273"/>
      <c r="J3" s="273"/>
      <c r="K3" s="273"/>
      <c r="L3" s="273"/>
      <c r="M3" s="273"/>
      <c r="N3" s="273"/>
      <c r="O3" s="273"/>
      <c r="P3" s="273"/>
    </row>
    <row r="4" spans="1:16" ht="15.75">
      <c r="A4" s="309" t="s">
        <v>14</v>
      </c>
      <c r="B4" s="309"/>
      <c r="C4" s="309"/>
      <c r="D4" s="309"/>
      <c r="E4" s="309"/>
      <c r="F4" s="309"/>
      <c r="G4" s="309"/>
      <c r="H4" s="309"/>
      <c r="I4" s="309"/>
      <c r="J4" s="309"/>
      <c r="K4" s="309"/>
      <c r="L4" s="309"/>
      <c r="M4" s="309"/>
      <c r="N4" s="309"/>
      <c r="O4" s="309"/>
      <c r="P4" s="309"/>
    </row>
    <row r="5" spans="1:16" ht="33.75" customHeight="1">
      <c r="A5" s="245" t="s">
        <v>676</v>
      </c>
      <c r="B5" s="245" t="s">
        <v>698</v>
      </c>
      <c r="C5" s="245" t="s">
        <v>293</v>
      </c>
      <c r="D5" s="245" t="s">
        <v>759</v>
      </c>
      <c r="E5" s="245"/>
      <c r="F5" s="245"/>
      <c r="G5" s="245"/>
      <c r="H5" s="245"/>
      <c r="I5" s="245"/>
      <c r="J5" s="244" t="s">
        <v>294</v>
      </c>
      <c r="K5" s="253" t="s">
        <v>295</v>
      </c>
      <c r="L5" s="245" t="s">
        <v>296</v>
      </c>
      <c r="M5" s="245"/>
      <c r="N5" s="245"/>
      <c r="O5" s="245"/>
      <c r="P5" s="245"/>
    </row>
    <row r="6" spans="1:16" ht="197.25" customHeight="1">
      <c r="A6" s="245"/>
      <c r="B6" s="245"/>
      <c r="C6" s="245"/>
      <c r="D6" s="29" t="s">
        <v>297</v>
      </c>
      <c r="E6" s="30" t="s">
        <v>755</v>
      </c>
      <c r="F6" s="29" t="s">
        <v>298</v>
      </c>
      <c r="G6" s="30" t="s">
        <v>755</v>
      </c>
      <c r="H6" s="29" t="s">
        <v>299</v>
      </c>
      <c r="I6" s="30" t="s">
        <v>755</v>
      </c>
      <c r="J6" s="244"/>
      <c r="K6" s="255"/>
      <c r="L6" s="29" t="s">
        <v>170</v>
      </c>
      <c r="M6" s="29" t="s">
        <v>300</v>
      </c>
      <c r="N6" s="30" t="s">
        <v>755</v>
      </c>
      <c r="O6" s="29" t="s">
        <v>301</v>
      </c>
      <c r="P6" s="30" t="s">
        <v>755</v>
      </c>
    </row>
    <row r="7" spans="1:16" ht="15.75">
      <c r="A7" s="30">
        <v>1</v>
      </c>
      <c r="B7" s="30">
        <v>2</v>
      </c>
      <c r="C7" s="30">
        <v>3</v>
      </c>
      <c r="D7" s="30">
        <v>4</v>
      </c>
      <c r="E7" s="30">
        <v>5</v>
      </c>
      <c r="F7" s="30">
        <v>6</v>
      </c>
      <c r="G7" s="30">
        <v>7</v>
      </c>
      <c r="H7" s="30">
        <v>8</v>
      </c>
      <c r="I7" s="30">
        <v>9</v>
      </c>
      <c r="J7" s="30">
        <v>10</v>
      </c>
      <c r="K7" s="30">
        <v>11</v>
      </c>
      <c r="L7" s="30">
        <v>12</v>
      </c>
      <c r="M7" s="30">
        <v>13</v>
      </c>
      <c r="N7" s="30">
        <v>14</v>
      </c>
      <c r="O7" s="30">
        <v>15</v>
      </c>
      <c r="P7" s="30">
        <v>16</v>
      </c>
    </row>
    <row r="8" spans="1:16" ht="15.75">
      <c r="A8" s="59">
        <f>'18'!A9</f>
        <v>50</v>
      </c>
      <c r="B8" s="59" t="str">
        <f>'18'!B9</f>
        <v>ТАТУ</v>
      </c>
      <c r="C8" s="78">
        <f>D8+F8+H8</f>
        <v>3842</v>
      </c>
      <c r="D8" s="61">
        <v>1500</v>
      </c>
      <c r="E8" s="78">
        <f>D8/C8*100</f>
        <v>39.04216553878189</v>
      </c>
      <c r="F8" s="61">
        <v>2342</v>
      </c>
      <c r="G8" s="78">
        <f>F8/C8*100</f>
        <v>60.95783446121812</v>
      </c>
      <c r="H8" s="61">
        <v>0</v>
      </c>
      <c r="I8" s="78">
        <f>H8/C8*100</f>
        <v>0</v>
      </c>
      <c r="J8" s="61">
        <v>0</v>
      </c>
      <c r="K8" s="61">
        <v>3</v>
      </c>
      <c r="L8" s="78">
        <f>M8+O8</f>
        <v>2823</v>
      </c>
      <c r="M8" s="61">
        <v>2637</v>
      </c>
      <c r="N8" s="119">
        <f>M8/((7!U7-7!V7)+('12'!U6-'12'!V6))*100</f>
        <v>53.49969567863664</v>
      </c>
      <c r="O8" s="61">
        <v>186</v>
      </c>
      <c r="P8" s="71">
        <f>O8/(7!V7+'12'!V6)*100</f>
        <v>23.134328358208954</v>
      </c>
    </row>
    <row r="9" spans="1:16" s="7" customFormat="1" ht="15.75">
      <c r="A9" s="7" t="s">
        <v>684</v>
      </c>
      <c r="B9" s="7" t="s">
        <v>684</v>
      </c>
      <c r="C9" s="7" t="s">
        <v>684</v>
      </c>
      <c r="E9" s="7" t="s">
        <v>684</v>
      </c>
      <c r="G9" s="7" t="s">
        <v>684</v>
      </c>
      <c r="I9" s="7" t="s">
        <v>684</v>
      </c>
      <c r="L9" s="7" t="s">
        <v>684</v>
      </c>
      <c r="N9" s="7" t="s">
        <v>684</v>
      </c>
      <c r="P9" s="7" t="s">
        <v>684</v>
      </c>
    </row>
    <row r="10" spans="1:26" ht="21" customHeight="1">
      <c r="A10" s="215" t="s">
        <v>685</v>
      </c>
      <c r="B10" s="215"/>
      <c r="C10" s="224" t="s">
        <v>686</v>
      </c>
      <c r="D10" s="224"/>
      <c r="E10" s="224"/>
      <c r="F10" s="224"/>
      <c r="G10" s="224"/>
      <c r="H10" s="224"/>
      <c r="I10" s="224"/>
      <c r="J10" s="224"/>
      <c r="K10" s="224"/>
      <c r="L10" s="224"/>
      <c r="M10" s="224"/>
      <c r="N10" s="224"/>
      <c r="O10" s="224"/>
      <c r="P10" s="224"/>
      <c r="Q10" s="50"/>
      <c r="R10" s="50"/>
      <c r="S10" s="8"/>
      <c r="T10" s="8"/>
      <c r="U10" s="8"/>
      <c r="V10" s="8"/>
      <c r="W10" s="8"/>
      <c r="X10" s="8"/>
      <c r="Y10" s="8"/>
      <c r="Z10" s="8"/>
    </row>
    <row r="11" spans="1:21" ht="15.75">
      <c r="A11" s="223" t="s">
        <v>302</v>
      </c>
      <c r="B11" s="223"/>
      <c r="C11" s="223"/>
      <c r="D11" s="223"/>
      <c r="E11" s="223"/>
      <c r="F11" s="223"/>
      <c r="G11" s="223"/>
      <c r="H11" s="223"/>
      <c r="I11" s="223"/>
      <c r="J11" s="223"/>
      <c r="K11" s="223"/>
      <c r="L11" s="223"/>
      <c r="M11" s="223"/>
      <c r="N11" s="223"/>
      <c r="O11" s="223"/>
      <c r="P11" s="223"/>
      <c r="Q11" s="37"/>
      <c r="R11" s="37"/>
      <c r="S11" s="37"/>
      <c r="T11" s="37"/>
      <c r="U11" s="37"/>
    </row>
    <row r="12" spans="1:12" ht="15.75">
      <c r="A12" s="120"/>
      <c r="B12" s="120"/>
      <c r="C12" s="120"/>
      <c r="D12" s="120"/>
      <c r="E12" s="120"/>
      <c r="F12" s="120"/>
      <c r="G12" s="120"/>
      <c r="H12" s="120"/>
      <c r="I12" s="120"/>
      <c r="J12" s="120"/>
      <c r="K12" s="120"/>
      <c r="L12" s="120"/>
    </row>
  </sheetData>
  <sheetProtection/>
  <mergeCells count="14">
    <mergeCell ref="A10:B10"/>
    <mergeCell ref="C10:P10"/>
    <mergeCell ref="A11:P11"/>
    <mergeCell ref="A1:P1"/>
    <mergeCell ref="A2:P2"/>
    <mergeCell ref="A3:P3"/>
    <mergeCell ref="A4:P4"/>
    <mergeCell ref="A5:A6"/>
    <mergeCell ref="B5:B6"/>
    <mergeCell ref="C5:C6"/>
    <mergeCell ref="D5:I5"/>
    <mergeCell ref="J5:J6"/>
    <mergeCell ref="K5:K6"/>
    <mergeCell ref="L5:P5"/>
  </mergeCells>
  <printOptions/>
  <pageMargins left="0.4330708661417323" right="0.4724409448818898" top="0.7480314960629921" bottom="0.7480314960629921" header="0.31496062992125984" footer="0.31496062992125984"/>
  <pageSetup horizontalDpi="600" verticalDpi="600" orientation="landscape" paperSize="9" scale="110" r:id="rId1"/>
</worksheet>
</file>

<file path=xl/worksheets/sheet52.xml><?xml version="1.0" encoding="utf-8"?>
<worksheet xmlns="http://schemas.openxmlformats.org/spreadsheetml/2006/main" xmlns:r="http://schemas.openxmlformats.org/officeDocument/2006/relationships">
  <sheetPr>
    <tabColor rgb="FFFFFF00"/>
  </sheetPr>
  <dimension ref="A1:Z19"/>
  <sheetViews>
    <sheetView view="pageBreakPreview" zoomScale="90" zoomScaleSheetLayoutView="90" zoomScalePageLayoutView="0" workbookViewId="0" topLeftCell="A1">
      <selection activeCell="T17" sqref="T17"/>
    </sheetView>
  </sheetViews>
  <sheetFormatPr defaultColWidth="9.140625" defaultRowHeight="15"/>
  <cols>
    <col min="1" max="1" width="4.8515625" style="1" customWidth="1"/>
    <col min="2" max="2" width="6.8515625" style="1" customWidth="1"/>
    <col min="3" max="3" width="7.28125" style="1" customWidth="1"/>
    <col min="4" max="4" width="6.28125" style="1" customWidth="1"/>
    <col min="5" max="5" width="6.00390625" style="1" customWidth="1"/>
    <col min="6" max="6" width="6.7109375" style="1" customWidth="1"/>
    <col min="7" max="7" width="6.00390625" style="1" customWidth="1"/>
    <col min="8" max="8" width="8.00390625" style="1" customWidth="1"/>
    <col min="9" max="9" width="7.140625" style="1" customWidth="1"/>
    <col min="10" max="10" width="5.7109375" style="1" customWidth="1"/>
    <col min="11" max="12" width="7.00390625" style="1" customWidth="1"/>
    <col min="13" max="13" width="6.57421875" style="1" customWidth="1"/>
    <col min="14" max="14" width="6.00390625" style="1" customWidth="1"/>
    <col min="15" max="15" width="6.8515625" style="1" customWidth="1"/>
    <col min="16" max="16" width="6.28125" style="1" customWidth="1"/>
    <col min="17" max="17" width="7.7109375" style="1" customWidth="1"/>
    <col min="18" max="18" width="6.28125" style="1" customWidth="1"/>
    <col min="19" max="19" width="6.57421875" style="1" customWidth="1"/>
    <col min="20" max="20" width="6.00390625" style="1" customWidth="1"/>
    <col min="21" max="21" width="6.57421875" style="1" customWidth="1"/>
    <col min="22" max="22" width="6.8515625" style="1" customWidth="1"/>
    <col min="23" max="16384" width="9.140625" style="1" customWidth="1"/>
  </cols>
  <sheetData>
    <row r="1" spans="1:22" ht="16.5" customHeight="1">
      <c r="A1" s="216" t="s">
        <v>674</v>
      </c>
      <c r="B1" s="216"/>
      <c r="C1" s="216"/>
      <c r="D1" s="216"/>
      <c r="E1" s="216"/>
      <c r="F1" s="216"/>
      <c r="G1" s="216"/>
      <c r="H1" s="216"/>
      <c r="I1" s="216"/>
      <c r="J1" s="216"/>
      <c r="K1" s="216"/>
      <c r="L1" s="216"/>
      <c r="M1" s="216"/>
      <c r="N1" s="216"/>
      <c r="O1" s="216"/>
      <c r="P1" s="216"/>
      <c r="Q1" s="216"/>
      <c r="R1" s="216"/>
      <c r="S1" s="216"/>
      <c r="T1" s="216"/>
      <c r="U1" s="216"/>
      <c r="V1" s="216"/>
    </row>
    <row r="2" spans="1:22" ht="18.75" customHeight="1">
      <c r="A2" s="214" t="s">
        <v>988</v>
      </c>
      <c r="B2" s="214"/>
      <c r="C2" s="214"/>
      <c r="D2" s="214"/>
      <c r="E2" s="214"/>
      <c r="F2" s="214"/>
      <c r="G2" s="214"/>
      <c r="H2" s="214"/>
      <c r="I2" s="214"/>
      <c r="J2" s="214"/>
      <c r="K2" s="214"/>
      <c r="L2" s="214"/>
      <c r="M2" s="214"/>
      <c r="N2" s="214"/>
      <c r="O2" s="214"/>
      <c r="P2" s="214"/>
      <c r="Q2" s="214"/>
      <c r="R2" s="214"/>
      <c r="S2" s="214"/>
      <c r="T2" s="214"/>
      <c r="U2" s="214"/>
      <c r="V2" s="214"/>
    </row>
    <row r="3" spans="1:22" ht="17.25" customHeight="1">
      <c r="A3" s="214" t="s">
        <v>675</v>
      </c>
      <c r="B3" s="214"/>
      <c r="C3" s="214"/>
      <c r="D3" s="214"/>
      <c r="E3" s="214"/>
      <c r="F3" s="214"/>
      <c r="G3" s="214"/>
      <c r="H3" s="214"/>
      <c r="I3" s="214"/>
      <c r="J3" s="214"/>
      <c r="K3" s="214"/>
      <c r="L3" s="214"/>
      <c r="M3" s="214"/>
      <c r="N3" s="214"/>
      <c r="O3" s="214"/>
      <c r="P3" s="214"/>
      <c r="Q3" s="214"/>
      <c r="R3" s="214"/>
      <c r="S3" s="214"/>
      <c r="T3" s="214"/>
      <c r="U3" s="214"/>
      <c r="V3" s="214"/>
    </row>
    <row r="4" spans="1:22" ht="15.75">
      <c r="A4" s="307" t="s">
        <v>14</v>
      </c>
      <c r="B4" s="307"/>
      <c r="C4" s="307"/>
      <c r="D4" s="307"/>
      <c r="E4" s="307"/>
      <c r="F4" s="307"/>
      <c r="G4" s="307"/>
      <c r="H4" s="307"/>
      <c r="I4" s="307"/>
      <c r="J4" s="307"/>
      <c r="K4" s="307"/>
      <c r="L4" s="307"/>
      <c r="M4" s="307"/>
      <c r="N4" s="307"/>
      <c r="O4" s="307"/>
      <c r="P4" s="307"/>
      <c r="Q4" s="307"/>
      <c r="R4" s="307"/>
      <c r="S4" s="307"/>
      <c r="T4" s="307"/>
      <c r="U4" s="307"/>
      <c r="V4" s="307"/>
    </row>
    <row r="5" spans="1:22" ht="38.25" customHeight="1">
      <c r="A5" s="218" t="s">
        <v>676</v>
      </c>
      <c r="B5" s="218" t="s">
        <v>698</v>
      </c>
      <c r="C5" s="218" t="s">
        <v>303</v>
      </c>
      <c r="D5" s="218"/>
      <c r="E5" s="218"/>
      <c r="F5" s="218"/>
      <c r="G5" s="218"/>
      <c r="H5" s="218"/>
      <c r="I5" s="218" t="s">
        <v>304</v>
      </c>
      <c r="J5" s="218"/>
      <c r="K5" s="218"/>
      <c r="L5" s="218"/>
      <c r="M5" s="218"/>
      <c r="N5" s="218"/>
      <c r="O5" s="218"/>
      <c r="P5" s="218"/>
      <c r="Q5" s="218"/>
      <c r="R5" s="218"/>
      <c r="S5" s="218"/>
      <c r="T5" s="218"/>
      <c r="U5" s="218"/>
      <c r="V5" s="218"/>
    </row>
    <row r="6" spans="1:22" ht="51" customHeight="1">
      <c r="A6" s="218"/>
      <c r="B6" s="218"/>
      <c r="C6" s="217" t="s">
        <v>677</v>
      </c>
      <c r="D6" s="217" t="s">
        <v>305</v>
      </c>
      <c r="E6" s="217" t="s">
        <v>306</v>
      </c>
      <c r="F6" s="217" t="s">
        <v>307</v>
      </c>
      <c r="G6" s="217" t="s">
        <v>308</v>
      </c>
      <c r="H6" s="217" t="s">
        <v>309</v>
      </c>
      <c r="I6" s="217" t="s">
        <v>310</v>
      </c>
      <c r="J6" s="217" t="s">
        <v>311</v>
      </c>
      <c r="K6" s="218" t="s">
        <v>312</v>
      </c>
      <c r="L6" s="218"/>
      <c r="M6" s="218"/>
      <c r="N6" s="218"/>
      <c r="O6" s="218"/>
      <c r="P6" s="218"/>
      <c r="Q6" s="217" t="s">
        <v>313</v>
      </c>
      <c r="R6" s="217" t="s">
        <v>678</v>
      </c>
      <c r="S6" s="217" t="s">
        <v>314</v>
      </c>
      <c r="T6" s="217" t="s">
        <v>315</v>
      </c>
      <c r="U6" s="217" t="s">
        <v>316</v>
      </c>
      <c r="V6" s="217" t="s">
        <v>317</v>
      </c>
    </row>
    <row r="7" spans="1:22" ht="28.5" customHeight="1">
      <c r="A7" s="218"/>
      <c r="B7" s="218"/>
      <c r="C7" s="217"/>
      <c r="D7" s="217"/>
      <c r="E7" s="217"/>
      <c r="F7" s="217"/>
      <c r="G7" s="217"/>
      <c r="H7" s="217"/>
      <c r="I7" s="217"/>
      <c r="J7" s="217"/>
      <c r="K7" s="217" t="s">
        <v>677</v>
      </c>
      <c r="L7" s="217" t="s">
        <v>679</v>
      </c>
      <c r="M7" s="218" t="s">
        <v>680</v>
      </c>
      <c r="N7" s="218"/>
      <c r="O7" s="217" t="s">
        <v>681</v>
      </c>
      <c r="P7" s="217" t="s">
        <v>318</v>
      </c>
      <c r="Q7" s="217"/>
      <c r="R7" s="217"/>
      <c r="S7" s="217"/>
      <c r="T7" s="217"/>
      <c r="U7" s="217"/>
      <c r="V7" s="217"/>
    </row>
    <row r="8" spans="1:22" ht="99" customHeight="1">
      <c r="A8" s="218"/>
      <c r="B8" s="218"/>
      <c r="C8" s="217"/>
      <c r="D8" s="217"/>
      <c r="E8" s="217"/>
      <c r="F8" s="217"/>
      <c r="G8" s="217"/>
      <c r="H8" s="217"/>
      <c r="I8" s="217"/>
      <c r="J8" s="217"/>
      <c r="K8" s="217"/>
      <c r="L8" s="217"/>
      <c r="M8" s="2" t="s">
        <v>682</v>
      </c>
      <c r="N8" s="2" t="s">
        <v>683</v>
      </c>
      <c r="O8" s="217"/>
      <c r="P8" s="217"/>
      <c r="Q8" s="217"/>
      <c r="R8" s="217"/>
      <c r="S8" s="217"/>
      <c r="T8" s="217"/>
      <c r="U8" s="217"/>
      <c r="V8" s="217"/>
    </row>
    <row r="9" spans="1:22" ht="11.25" customHeight="1">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row>
    <row r="10" spans="1:22" ht="54.75">
      <c r="A10" s="4">
        <f>'24'!A7</f>
        <v>50</v>
      </c>
      <c r="B10" s="4" t="str">
        <f>'24'!B7</f>
        <v>ТАТУ</v>
      </c>
      <c r="C10" s="5">
        <f>SUM(D10:H10)</f>
        <v>25215.488999999998</v>
      </c>
      <c r="D10" s="204">
        <v>22564.6</v>
      </c>
      <c r="E10" s="204">
        <v>37.1</v>
      </c>
      <c r="F10" s="204">
        <v>821.446</v>
      </c>
      <c r="G10" s="204">
        <v>1792.343</v>
      </c>
      <c r="H10" s="204">
        <v>0</v>
      </c>
      <c r="I10" s="204">
        <v>7981.342</v>
      </c>
      <c r="J10" s="204">
        <v>9577.075</v>
      </c>
      <c r="K10" s="5">
        <f>L10+O10+P10</f>
        <v>20396.683</v>
      </c>
      <c r="L10" s="203">
        <v>11362.268</v>
      </c>
      <c r="M10" s="121">
        <v>19.3</v>
      </c>
      <c r="N10" s="121">
        <v>0</v>
      </c>
      <c r="O10" s="121">
        <v>7060</v>
      </c>
      <c r="P10" s="204">
        <v>1974.415</v>
      </c>
      <c r="Q10" s="204">
        <v>20</v>
      </c>
      <c r="R10" s="204">
        <v>300</v>
      </c>
      <c r="S10" s="204">
        <v>100</v>
      </c>
      <c r="T10" s="204">
        <v>600</v>
      </c>
      <c r="U10" s="204">
        <v>393</v>
      </c>
      <c r="V10" s="121">
        <v>0</v>
      </c>
    </row>
    <row r="11" spans="1:11" s="7" customFormat="1" ht="15.75">
      <c r="A11" s="7" t="s">
        <v>684</v>
      </c>
      <c r="B11" s="7" t="s">
        <v>684</v>
      </c>
      <c r="C11" s="7" t="s">
        <v>684</v>
      </c>
      <c r="K11" s="7" t="s">
        <v>684</v>
      </c>
    </row>
    <row r="12" spans="1:26" ht="18" customHeight="1">
      <c r="A12" s="215" t="s">
        <v>685</v>
      </c>
      <c r="B12" s="215"/>
      <c r="C12" s="224" t="s">
        <v>686</v>
      </c>
      <c r="D12" s="224"/>
      <c r="E12" s="224"/>
      <c r="F12" s="224"/>
      <c r="G12" s="224"/>
      <c r="H12" s="224"/>
      <c r="I12" s="224"/>
      <c r="J12" s="224"/>
      <c r="K12" s="224"/>
      <c r="L12" s="224"/>
      <c r="M12" s="224"/>
      <c r="N12" s="224"/>
      <c r="O12" s="224"/>
      <c r="P12" s="224"/>
      <c r="Q12" s="224"/>
      <c r="R12" s="8"/>
      <c r="S12" s="8"/>
      <c r="T12" s="8"/>
      <c r="U12" s="8"/>
      <c r="V12" s="8"/>
      <c r="W12" s="8"/>
      <c r="X12" s="8"/>
      <c r="Y12" s="8"/>
      <c r="Z12" s="8"/>
    </row>
    <row r="13" spans="1:21" ht="15.75">
      <c r="A13" s="223" t="s">
        <v>319</v>
      </c>
      <c r="B13" s="223"/>
      <c r="C13" s="223"/>
      <c r="D13" s="223"/>
      <c r="E13" s="223"/>
      <c r="F13" s="223"/>
      <c r="G13" s="223"/>
      <c r="H13" s="223"/>
      <c r="I13" s="223"/>
      <c r="J13" s="223"/>
      <c r="K13" s="223"/>
      <c r="L13" s="223"/>
      <c r="M13" s="223"/>
      <c r="N13" s="223"/>
      <c r="O13" s="223"/>
      <c r="P13" s="223"/>
      <c r="Q13" s="223"/>
      <c r="R13" s="223"/>
      <c r="S13" s="223"/>
      <c r="T13" s="223"/>
      <c r="U13" s="9"/>
    </row>
    <row r="15" spans="3:22" ht="31.5" customHeight="1">
      <c r="C15" s="224" t="s">
        <v>320</v>
      </c>
      <c r="D15" s="224"/>
      <c r="E15" s="224"/>
      <c r="F15" s="224"/>
      <c r="G15" s="224"/>
      <c r="H15" s="224"/>
      <c r="I15" s="224"/>
      <c r="J15" s="224"/>
      <c r="K15" s="224"/>
      <c r="L15" s="224"/>
      <c r="M15" s="224"/>
      <c r="N15" s="224"/>
      <c r="O15" s="224"/>
      <c r="P15" s="224"/>
      <c r="Q15" s="224"/>
      <c r="R15" s="224"/>
      <c r="S15" s="224"/>
      <c r="T15" s="224"/>
      <c r="U15" s="224"/>
      <c r="V15" s="224"/>
    </row>
    <row r="16" spans="3:19" ht="15.75">
      <c r="C16" s="224" t="s">
        <v>320</v>
      </c>
      <c r="D16" s="224"/>
      <c r="E16" s="224"/>
      <c r="F16" s="224"/>
      <c r="G16" s="224"/>
      <c r="H16" s="224"/>
      <c r="I16" s="224"/>
      <c r="J16" s="224"/>
      <c r="K16" s="224"/>
      <c r="L16" s="224"/>
      <c r="M16" s="224"/>
      <c r="N16" s="224"/>
      <c r="O16" s="224"/>
      <c r="P16" s="224"/>
      <c r="Q16" s="224"/>
      <c r="R16" s="224"/>
      <c r="S16" s="224"/>
    </row>
    <row r="18" spans="5:18" ht="15.75">
      <c r="E18" s="230"/>
      <c r="F18" s="230"/>
      <c r="G18" s="230"/>
      <c r="H18" s="230"/>
      <c r="I18" s="230"/>
      <c r="J18" s="230"/>
      <c r="K18" s="230"/>
      <c r="L18" s="230"/>
      <c r="M18" s="230"/>
      <c r="N18" s="230"/>
      <c r="O18" s="230"/>
      <c r="P18" s="230"/>
      <c r="Q18" s="230"/>
      <c r="R18" s="230"/>
    </row>
    <row r="19" spans="6:17" ht="15.75">
      <c r="F19" s="227" t="s">
        <v>993</v>
      </c>
      <c r="G19" s="227"/>
      <c r="H19" s="227"/>
      <c r="I19" s="227"/>
      <c r="J19" s="227"/>
      <c r="K19" s="227"/>
      <c r="L19" s="227"/>
      <c r="M19" s="227"/>
      <c r="N19" s="227"/>
      <c r="O19" s="227"/>
      <c r="P19" s="227"/>
      <c r="Q19" s="227"/>
    </row>
  </sheetData>
  <sheetProtection/>
  <mergeCells count="35">
    <mergeCell ref="F19:Q19"/>
    <mergeCell ref="K6:P6"/>
    <mergeCell ref="R6:R8"/>
    <mergeCell ref="M7:N7"/>
    <mergeCell ref="C16:S16"/>
    <mergeCell ref="L7:L8"/>
    <mergeCell ref="G6:G8"/>
    <mergeCell ref="H6:H8"/>
    <mergeCell ref="I6:I8"/>
    <mergeCell ref="O7:O8"/>
    <mergeCell ref="J6:J8"/>
    <mergeCell ref="C6:C8"/>
    <mergeCell ref="A13:T13"/>
    <mergeCell ref="C15:V15"/>
    <mergeCell ref="S6:S8"/>
    <mergeCell ref="V6:V8"/>
    <mergeCell ref="P7:P8"/>
    <mergeCell ref="K7:K8"/>
    <mergeCell ref="E18:R18"/>
    <mergeCell ref="A12:B12"/>
    <mergeCell ref="C12:Q12"/>
    <mergeCell ref="T6:T8"/>
    <mergeCell ref="Q6:Q8"/>
    <mergeCell ref="A1:V1"/>
    <mergeCell ref="A2:V2"/>
    <mergeCell ref="A3:V3"/>
    <mergeCell ref="A4:V4"/>
    <mergeCell ref="I5:V5"/>
    <mergeCell ref="A5:A8"/>
    <mergeCell ref="B5:B8"/>
    <mergeCell ref="C5:H5"/>
    <mergeCell ref="F6:F8"/>
    <mergeCell ref="U6:U8"/>
    <mergeCell ref="E6:E8"/>
    <mergeCell ref="D6:D8"/>
  </mergeCells>
  <printOptions/>
  <pageMargins left="0.4724409448818898" right="0.3937007874015748" top="0.3937007874015748" bottom="0.7480314960629921" header="0.31496062992125984" footer="0.31496062992125984"/>
  <pageSetup horizontalDpi="600" verticalDpi="600" orientation="landscape" paperSize="9" scale="95" r:id="rId1"/>
</worksheet>
</file>

<file path=xl/worksheets/sheet53.xml><?xml version="1.0" encoding="utf-8"?>
<worksheet xmlns="http://schemas.openxmlformats.org/spreadsheetml/2006/main" xmlns:r="http://schemas.openxmlformats.org/officeDocument/2006/relationships">
  <sheetPr>
    <tabColor theme="0"/>
  </sheetPr>
  <dimension ref="A1:O23"/>
  <sheetViews>
    <sheetView view="pageBreakPreview" zoomScale="60" zoomScalePageLayoutView="0" workbookViewId="0" topLeftCell="A1">
      <selection activeCell="A1" sqref="A1:AH14"/>
    </sheetView>
  </sheetViews>
  <sheetFormatPr defaultColWidth="9.140625" defaultRowHeight="15"/>
  <sheetData>
    <row r="1" ht="15">
      <c r="A1" s="122"/>
    </row>
    <row r="2" ht="15">
      <c r="A2" s="122"/>
    </row>
    <row r="3" spans="1:15" ht="409.5" customHeight="1">
      <c r="A3" s="325" t="s">
        <v>321</v>
      </c>
      <c r="B3" s="325"/>
      <c r="C3" s="325"/>
      <c r="D3" s="325"/>
      <c r="E3" s="325"/>
      <c r="F3" s="325"/>
      <c r="G3" s="325"/>
      <c r="H3" s="325"/>
      <c r="I3" s="325"/>
      <c r="J3" s="123"/>
      <c r="K3" s="123"/>
      <c r="L3" s="123"/>
      <c r="M3" s="123"/>
      <c r="N3" s="123"/>
      <c r="O3" s="123"/>
    </row>
    <row r="4" spans="1:15" ht="15" customHeight="1">
      <c r="A4" s="124"/>
      <c r="B4" s="124"/>
      <c r="C4" s="124"/>
      <c r="D4" s="124"/>
      <c r="E4" s="124"/>
      <c r="F4" s="124"/>
      <c r="G4" s="124"/>
      <c r="H4" s="124"/>
      <c r="I4" s="124"/>
      <c r="J4" s="125"/>
      <c r="K4" s="125"/>
      <c r="L4" s="125"/>
      <c r="M4" s="125"/>
      <c r="N4" s="125"/>
      <c r="O4" s="125"/>
    </row>
    <row r="5" spans="1:15" ht="15" customHeight="1">
      <c r="A5" s="124"/>
      <c r="B5" s="124"/>
      <c r="C5" s="124"/>
      <c r="D5" s="124"/>
      <c r="E5" s="124"/>
      <c r="F5" s="124"/>
      <c r="G5" s="124"/>
      <c r="H5" s="124"/>
      <c r="I5" s="124"/>
      <c r="J5" s="125"/>
      <c r="K5" s="125"/>
      <c r="L5" s="125"/>
      <c r="M5" s="125"/>
      <c r="N5" s="125"/>
      <c r="O5" s="125"/>
    </row>
    <row r="6" spans="1:15" ht="15" customHeight="1">
      <c r="A6" s="124"/>
      <c r="B6" s="124"/>
      <c r="C6" s="124"/>
      <c r="D6" s="124"/>
      <c r="E6" s="124"/>
      <c r="F6" s="124"/>
      <c r="G6" s="124"/>
      <c r="H6" s="124"/>
      <c r="I6" s="124"/>
      <c r="J6" s="125"/>
      <c r="K6" s="125"/>
      <c r="L6" s="125"/>
      <c r="M6" s="125"/>
      <c r="N6" s="125"/>
      <c r="O6" s="125"/>
    </row>
    <row r="7" spans="1:15" ht="15" customHeight="1">
      <c r="A7" s="124"/>
      <c r="B7" s="124"/>
      <c r="C7" s="124"/>
      <c r="D7" s="124"/>
      <c r="E7" s="124"/>
      <c r="F7" s="124"/>
      <c r="G7" s="124"/>
      <c r="H7" s="124"/>
      <c r="I7" s="124"/>
      <c r="J7" s="125"/>
      <c r="K7" s="125"/>
      <c r="L7" s="125"/>
      <c r="M7" s="125"/>
      <c r="N7" s="125"/>
      <c r="O7" s="125"/>
    </row>
    <row r="8" spans="1:15" ht="15" customHeight="1">
      <c r="A8" s="124"/>
      <c r="B8" s="124"/>
      <c r="C8" s="124"/>
      <c r="D8" s="124"/>
      <c r="E8" s="124"/>
      <c r="F8" s="124"/>
      <c r="G8" s="124"/>
      <c r="H8" s="124"/>
      <c r="I8" s="124"/>
      <c r="J8" s="125"/>
      <c r="K8" s="125"/>
      <c r="L8" s="125"/>
      <c r="M8" s="125"/>
      <c r="N8" s="125"/>
      <c r="O8" s="125"/>
    </row>
    <row r="9" spans="1:15" ht="15" customHeight="1">
      <c r="A9" s="124"/>
      <c r="B9" s="124"/>
      <c r="C9" s="124"/>
      <c r="D9" s="124"/>
      <c r="E9" s="124"/>
      <c r="F9" s="124"/>
      <c r="G9" s="124"/>
      <c r="H9" s="124"/>
      <c r="I9" s="124"/>
      <c r="J9" s="125"/>
      <c r="K9" s="125"/>
      <c r="L9" s="125"/>
      <c r="M9" s="125"/>
      <c r="N9" s="125"/>
      <c r="O9" s="125"/>
    </row>
    <row r="10" spans="1:15" ht="15" customHeight="1">
      <c r="A10" s="124"/>
      <c r="B10" s="124"/>
      <c r="C10" s="124"/>
      <c r="D10" s="124"/>
      <c r="E10" s="124"/>
      <c r="F10" s="124"/>
      <c r="G10" s="124"/>
      <c r="H10" s="124"/>
      <c r="I10" s="124"/>
      <c r="J10" s="125"/>
      <c r="K10" s="125"/>
      <c r="L10" s="125"/>
      <c r="M10" s="125"/>
      <c r="N10" s="125"/>
      <c r="O10" s="125"/>
    </row>
    <row r="11" spans="1:15" ht="15" customHeight="1">
      <c r="A11" s="124"/>
      <c r="B11" s="124"/>
      <c r="C11" s="124"/>
      <c r="D11" s="124"/>
      <c r="E11" s="124"/>
      <c r="F11" s="124"/>
      <c r="G11" s="124"/>
      <c r="H11" s="124"/>
      <c r="I11" s="124"/>
      <c r="J11" s="125"/>
      <c r="K11" s="125"/>
      <c r="L11" s="125"/>
      <c r="M11" s="125"/>
      <c r="N11" s="125"/>
      <c r="O11" s="125"/>
    </row>
    <row r="12" spans="1:15" ht="15" customHeight="1">
      <c r="A12" s="124"/>
      <c r="B12" s="124"/>
      <c r="C12" s="124"/>
      <c r="D12" s="124"/>
      <c r="E12" s="124"/>
      <c r="F12" s="124"/>
      <c r="G12" s="124"/>
      <c r="H12" s="124"/>
      <c r="I12" s="124"/>
      <c r="J12" s="125"/>
      <c r="K12" s="125"/>
      <c r="L12" s="125"/>
      <c r="M12" s="125"/>
      <c r="N12" s="125"/>
      <c r="O12" s="125"/>
    </row>
    <row r="13" spans="1:15" ht="15" customHeight="1">
      <c r="A13" s="124"/>
      <c r="B13" s="124"/>
      <c r="C13" s="124"/>
      <c r="D13" s="124"/>
      <c r="E13" s="124"/>
      <c r="F13" s="124"/>
      <c r="G13" s="124"/>
      <c r="H13" s="124"/>
      <c r="I13" s="124"/>
      <c r="J13" s="125"/>
      <c r="K13" s="125"/>
      <c r="L13" s="125"/>
      <c r="M13" s="125"/>
      <c r="N13" s="125"/>
      <c r="O13" s="125"/>
    </row>
    <row r="14" spans="1:15" ht="15" customHeight="1">
      <c r="A14" s="124"/>
      <c r="B14" s="124"/>
      <c r="C14" s="124"/>
      <c r="D14" s="124"/>
      <c r="E14" s="124"/>
      <c r="F14" s="124"/>
      <c r="G14" s="124"/>
      <c r="H14" s="124"/>
      <c r="I14" s="124"/>
      <c r="J14" s="125"/>
      <c r="K14" s="125"/>
      <c r="L14" s="125"/>
      <c r="M14" s="125"/>
      <c r="N14" s="125"/>
      <c r="O14" s="125"/>
    </row>
    <row r="15" spans="1:9" ht="15" customHeight="1">
      <c r="A15" s="124"/>
      <c r="B15" s="124"/>
      <c r="C15" s="124"/>
      <c r="D15" s="124"/>
      <c r="E15" s="124"/>
      <c r="F15" s="124"/>
      <c r="G15" s="124"/>
      <c r="H15" s="124"/>
      <c r="I15" s="124"/>
    </row>
    <row r="16" spans="1:9" ht="15" customHeight="1">
      <c r="A16" s="124"/>
      <c r="B16" s="124"/>
      <c r="C16" s="124"/>
      <c r="D16" s="124"/>
      <c r="E16" s="124"/>
      <c r="F16" s="124"/>
      <c r="G16" s="124"/>
      <c r="H16" s="124"/>
      <c r="I16" s="124"/>
    </row>
    <row r="17" spans="1:9" ht="15" customHeight="1">
      <c r="A17" s="124"/>
      <c r="B17" s="124"/>
      <c r="C17" s="124"/>
      <c r="D17" s="124"/>
      <c r="E17" s="124"/>
      <c r="F17" s="124"/>
      <c r="G17" s="124"/>
      <c r="H17" s="124"/>
      <c r="I17" s="124"/>
    </row>
    <row r="18" spans="1:9" ht="15" customHeight="1">
      <c r="A18" s="124"/>
      <c r="B18" s="124"/>
      <c r="C18" s="124"/>
      <c r="D18" s="124"/>
      <c r="E18" s="124"/>
      <c r="F18" s="124"/>
      <c r="G18" s="124"/>
      <c r="H18" s="124"/>
      <c r="I18" s="124"/>
    </row>
    <row r="19" spans="1:9" ht="15" customHeight="1">
      <c r="A19" s="124"/>
      <c r="B19" s="124"/>
      <c r="C19" s="124"/>
      <c r="D19" s="124"/>
      <c r="E19" s="124"/>
      <c r="F19" s="124"/>
      <c r="G19" s="124"/>
      <c r="H19" s="124"/>
      <c r="I19" s="124"/>
    </row>
    <row r="20" spans="1:9" ht="15" customHeight="1">
      <c r="A20" s="124"/>
      <c r="B20" s="124"/>
      <c r="C20" s="124"/>
      <c r="D20" s="124"/>
      <c r="E20" s="124"/>
      <c r="F20" s="124"/>
      <c r="G20" s="124"/>
      <c r="H20" s="124"/>
      <c r="I20" s="124"/>
    </row>
    <row r="21" spans="1:9" ht="15" customHeight="1">
      <c r="A21" s="124"/>
      <c r="B21" s="124"/>
      <c r="C21" s="124"/>
      <c r="D21" s="124"/>
      <c r="E21" s="124"/>
      <c r="F21" s="124"/>
      <c r="G21" s="124"/>
      <c r="H21" s="124"/>
      <c r="I21" s="124"/>
    </row>
    <row r="22" spans="1:9" ht="15" customHeight="1">
      <c r="A22" s="124"/>
      <c r="B22" s="124"/>
      <c r="C22" s="124"/>
      <c r="D22" s="124"/>
      <c r="E22" s="124"/>
      <c r="F22" s="124"/>
      <c r="G22" s="124"/>
      <c r="H22" s="124"/>
      <c r="I22" s="124"/>
    </row>
    <row r="23" spans="1:9" ht="15" customHeight="1">
      <c r="A23" s="124"/>
      <c r="B23" s="124"/>
      <c r="C23" s="124"/>
      <c r="D23" s="124"/>
      <c r="E23" s="124"/>
      <c r="F23" s="124"/>
      <c r="G23" s="124"/>
      <c r="H23" s="124"/>
      <c r="I23" s="124"/>
    </row>
  </sheetData>
  <sheetProtection/>
  <mergeCells count="1">
    <mergeCell ref="A3:I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sheetPr>
    <tabColor theme="0"/>
  </sheetPr>
  <dimension ref="A1:AB12"/>
  <sheetViews>
    <sheetView view="pageBreakPreview" zoomScale="115" zoomScaleSheetLayoutView="115" zoomScalePageLayoutView="0" workbookViewId="0" topLeftCell="A1">
      <selection activeCell="A1" sqref="A1:AH14"/>
    </sheetView>
  </sheetViews>
  <sheetFormatPr defaultColWidth="9.140625" defaultRowHeight="15"/>
  <cols>
    <col min="1" max="1" width="5.7109375" style="1" customWidth="1"/>
    <col min="2" max="2" width="9.7109375" style="1" customWidth="1"/>
    <col min="3" max="3" width="5.28125" style="1" customWidth="1"/>
    <col min="4" max="9" width="3.8515625" style="1" customWidth="1"/>
    <col min="10" max="10" width="7.140625" style="1" customWidth="1"/>
    <col min="11" max="16" width="3.7109375" style="1" customWidth="1"/>
    <col min="17" max="17" width="5.8515625" style="1" customWidth="1"/>
    <col min="18" max="23" width="3.7109375" style="1" customWidth="1"/>
    <col min="24" max="16384" width="9.140625" style="1" customWidth="1"/>
  </cols>
  <sheetData>
    <row r="1" spans="1:23" ht="15.75">
      <c r="A1" s="116"/>
      <c r="B1" s="239" t="s">
        <v>322</v>
      </c>
      <c r="C1" s="239"/>
      <c r="D1" s="239"/>
      <c r="E1" s="239"/>
      <c r="F1" s="239"/>
      <c r="G1" s="239"/>
      <c r="H1" s="239"/>
      <c r="I1" s="239"/>
      <c r="J1" s="239"/>
      <c r="K1" s="239"/>
      <c r="L1" s="239"/>
      <c r="M1" s="239"/>
      <c r="N1" s="239"/>
      <c r="O1" s="239"/>
      <c r="P1" s="239"/>
      <c r="Q1" s="239"/>
      <c r="R1" s="239"/>
      <c r="S1" s="239"/>
      <c r="T1" s="239"/>
      <c r="U1" s="239"/>
      <c r="V1" s="239"/>
      <c r="W1" s="239"/>
    </row>
    <row r="2" spans="1:23" ht="40.5" customHeight="1">
      <c r="A2" s="214" t="s">
        <v>323</v>
      </c>
      <c r="B2" s="214"/>
      <c r="C2" s="214"/>
      <c r="D2" s="214"/>
      <c r="E2" s="214"/>
      <c r="F2" s="214"/>
      <c r="G2" s="214"/>
      <c r="H2" s="214"/>
      <c r="I2" s="214"/>
      <c r="J2" s="214"/>
      <c r="K2" s="214"/>
      <c r="L2" s="214"/>
      <c r="M2" s="214"/>
      <c r="N2" s="214"/>
      <c r="O2" s="214"/>
      <c r="P2" s="214"/>
      <c r="Q2" s="214"/>
      <c r="R2" s="214"/>
      <c r="S2" s="214"/>
      <c r="T2" s="214"/>
      <c r="U2" s="214"/>
      <c r="V2" s="214"/>
      <c r="W2" s="214"/>
    </row>
    <row r="3" spans="1:23" ht="15.75" customHeight="1">
      <c r="A3" s="214" t="s">
        <v>519</v>
      </c>
      <c r="B3" s="214"/>
      <c r="C3" s="214"/>
      <c r="D3" s="214"/>
      <c r="E3" s="214"/>
      <c r="F3" s="214"/>
      <c r="G3" s="214"/>
      <c r="H3" s="214"/>
      <c r="I3" s="214"/>
      <c r="J3" s="214"/>
      <c r="K3" s="214"/>
      <c r="L3" s="214"/>
      <c r="M3" s="214"/>
      <c r="N3" s="214"/>
      <c r="O3" s="214"/>
      <c r="P3" s="214"/>
      <c r="Q3" s="214"/>
      <c r="R3" s="214"/>
      <c r="S3" s="214"/>
      <c r="T3" s="214"/>
      <c r="U3" s="214"/>
      <c r="V3" s="214"/>
      <c r="W3" s="214"/>
    </row>
    <row r="4" spans="1:23" ht="15.75">
      <c r="A4" s="307" t="s">
        <v>15</v>
      </c>
      <c r="B4" s="307"/>
      <c r="C4" s="307"/>
      <c r="D4" s="307"/>
      <c r="E4" s="307"/>
      <c r="F4" s="307"/>
      <c r="G4" s="307"/>
      <c r="H4" s="307"/>
      <c r="I4" s="307"/>
      <c r="J4" s="307"/>
      <c r="K4" s="307"/>
      <c r="L4" s="307"/>
      <c r="M4" s="307"/>
      <c r="N4" s="307"/>
      <c r="O4" s="307"/>
      <c r="P4" s="307"/>
      <c r="Q4" s="307"/>
      <c r="R4" s="307"/>
      <c r="S4" s="307"/>
      <c r="T4" s="307"/>
      <c r="U4" s="307"/>
      <c r="V4" s="307"/>
      <c r="W4" s="307"/>
    </row>
    <row r="5" spans="1:23" ht="15.75" customHeight="1">
      <c r="A5" s="241" t="s">
        <v>676</v>
      </c>
      <c r="B5" s="241" t="s">
        <v>698</v>
      </c>
      <c r="C5" s="271" t="s">
        <v>202</v>
      </c>
      <c r="D5" s="241" t="s">
        <v>463</v>
      </c>
      <c r="E5" s="241"/>
      <c r="F5" s="241"/>
      <c r="G5" s="241"/>
      <c r="H5" s="241"/>
      <c r="I5" s="241"/>
      <c r="J5" s="271" t="s">
        <v>324</v>
      </c>
      <c r="K5" s="241" t="s">
        <v>463</v>
      </c>
      <c r="L5" s="241"/>
      <c r="M5" s="241"/>
      <c r="N5" s="241"/>
      <c r="O5" s="241"/>
      <c r="P5" s="241"/>
      <c r="Q5" s="271" t="s">
        <v>325</v>
      </c>
      <c r="R5" s="241" t="s">
        <v>463</v>
      </c>
      <c r="S5" s="241"/>
      <c r="T5" s="241"/>
      <c r="U5" s="241"/>
      <c r="V5" s="241"/>
      <c r="W5" s="241"/>
    </row>
    <row r="6" spans="1:23" ht="201.75" customHeight="1">
      <c r="A6" s="241"/>
      <c r="B6" s="241"/>
      <c r="C6" s="271"/>
      <c r="D6" s="46" t="s">
        <v>326</v>
      </c>
      <c r="E6" s="46" t="s">
        <v>327</v>
      </c>
      <c r="F6" s="46" t="s">
        <v>328</v>
      </c>
      <c r="G6" s="46" t="s">
        <v>329</v>
      </c>
      <c r="H6" s="46" t="s">
        <v>285</v>
      </c>
      <c r="I6" s="46" t="s">
        <v>330</v>
      </c>
      <c r="J6" s="271"/>
      <c r="K6" s="46" t="s">
        <v>326</v>
      </c>
      <c r="L6" s="46" t="s">
        <v>327</v>
      </c>
      <c r="M6" s="46" t="s">
        <v>328</v>
      </c>
      <c r="N6" s="46" t="s">
        <v>329</v>
      </c>
      <c r="O6" s="46" t="s">
        <v>285</v>
      </c>
      <c r="P6" s="46" t="s">
        <v>330</v>
      </c>
      <c r="Q6" s="271"/>
      <c r="R6" s="46" t="s">
        <v>326</v>
      </c>
      <c r="S6" s="46" t="s">
        <v>327</v>
      </c>
      <c r="T6" s="46" t="s">
        <v>328</v>
      </c>
      <c r="U6" s="46" t="s">
        <v>329</v>
      </c>
      <c r="V6" s="46" t="s">
        <v>285</v>
      </c>
      <c r="W6" s="46" t="s">
        <v>330</v>
      </c>
    </row>
    <row r="7" spans="1:23"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s="101" customFormat="1" ht="15.75">
      <c r="A8" s="23"/>
      <c r="B8" s="23"/>
      <c r="C8" s="18">
        <f>SUM(D8:I8)</f>
        <v>0</v>
      </c>
      <c r="D8" s="23"/>
      <c r="E8" s="23"/>
      <c r="F8" s="23"/>
      <c r="G8" s="23"/>
      <c r="H8" s="23"/>
      <c r="I8" s="23"/>
      <c r="J8" s="18">
        <f>SUM(K8:P8)</f>
        <v>0</v>
      </c>
      <c r="K8" s="23"/>
      <c r="L8" s="23"/>
      <c r="M8" s="23"/>
      <c r="N8" s="23"/>
      <c r="O8" s="23"/>
      <c r="P8" s="23"/>
      <c r="Q8" s="18">
        <f>SUM(R8:W8)</f>
        <v>0</v>
      </c>
      <c r="R8" s="23"/>
      <c r="S8" s="23"/>
      <c r="T8" s="23"/>
      <c r="U8" s="23"/>
      <c r="V8" s="23"/>
      <c r="W8" s="23"/>
    </row>
    <row r="9" spans="1:23" s="101" customFormat="1" ht="15.75">
      <c r="A9" s="56"/>
      <c r="B9" s="56"/>
      <c r="C9" s="126" t="s">
        <v>684</v>
      </c>
      <c r="D9" s="126"/>
      <c r="E9" s="126"/>
      <c r="F9" s="126"/>
      <c r="G9" s="126"/>
      <c r="H9" s="126"/>
      <c r="I9" s="126"/>
      <c r="J9" s="126" t="s">
        <v>684</v>
      </c>
      <c r="K9" s="126"/>
      <c r="L9" s="126"/>
      <c r="M9" s="126"/>
      <c r="N9" s="126"/>
      <c r="O9" s="126"/>
      <c r="P9" s="126"/>
      <c r="Q9" s="126" t="s">
        <v>684</v>
      </c>
      <c r="R9" s="126"/>
      <c r="S9" s="126"/>
      <c r="T9" s="126"/>
      <c r="U9" s="126"/>
      <c r="V9" s="126"/>
      <c r="W9" s="126"/>
    </row>
    <row r="10" spans="1:28" ht="15.75" customHeight="1">
      <c r="A10" s="328" t="s">
        <v>685</v>
      </c>
      <c r="B10" s="328"/>
      <c r="C10" s="243" t="s">
        <v>686</v>
      </c>
      <c r="D10" s="243"/>
      <c r="E10" s="243"/>
      <c r="F10" s="243"/>
      <c r="G10" s="243"/>
      <c r="H10" s="243"/>
      <c r="I10" s="243"/>
      <c r="J10" s="243"/>
      <c r="K10" s="243"/>
      <c r="L10" s="243"/>
      <c r="M10" s="243"/>
      <c r="N10" s="243"/>
      <c r="O10" s="243"/>
      <c r="P10" s="243"/>
      <c r="Q10" s="243"/>
      <c r="R10" s="243"/>
      <c r="S10" s="243"/>
      <c r="T10" s="243"/>
      <c r="U10" s="243"/>
      <c r="V10" s="243"/>
      <c r="W10" s="243"/>
      <c r="X10" s="8"/>
      <c r="Y10" s="8"/>
      <c r="Z10" s="8"/>
      <c r="AA10" s="8"/>
      <c r="AB10" s="8"/>
    </row>
    <row r="11" spans="1:23" ht="15.75">
      <c r="A11" s="326" t="s">
        <v>331</v>
      </c>
      <c r="B11" s="326"/>
      <c r="C11" s="326"/>
      <c r="D11" s="326"/>
      <c r="E11" s="326"/>
      <c r="F11" s="326"/>
      <c r="G11" s="326"/>
      <c r="H11" s="326"/>
      <c r="I11" s="326"/>
      <c r="J11" s="326"/>
      <c r="K11" s="326"/>
      <c r="L11" s="326"/>
      <c r="M11" s="326"/>
      <c r="N11" s="326"/>
      <c r="O11" s="326"/>
      <c r="P11" s="326"/>
      <c r="Q11" s="326"/>
      <c r="R11" s="326"/>
      <c r="S11" s="326"/>
      <c r="T11" s="326"/>
      <c r="U11" s="326"/>
      <c r="V11" s="326"/>
      <c r="W11" s="326"/>
    </row>
    <row r="12" spans="1:27" s="101" customFormat="1" ht="15.75">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row>
  </sheetData>
  <sheetProtection/>
  <mergeCells count="16">
    <mergeCell ref="B1:W1"/>
    <mergeCell ref="A2:W2"/>
    <mergeCell ref="A3:W3"/>
    <mergeCell ref="A4:W4"/>
    <mergeCell ref="A10:B10"/>
    <mergeCell ref="C10:W10"/>
    <mergeCell ref="A11:W11"/>
    <mergeCell ref="A12:AA12"/>
    <mergeCell ref="J5:J6"/>
    <mergeCell ref="K5:P5"/>
    <mergeCell ref="Q5:Q6"/>
    <mergeCell ref="R5:W5"/>
    <mergeCell ref="A5:A6"/>
    <mergeCell ref="B5:B6"/>
    <mergeCell ref="C5:C6"/>
    <mergeCell ref="D5:I5"/>
  </mergeCells>
  <printOptions/>
  <pageMargins left="0.4724409448818898" right="0.4330708661417323" top="0.7480314960629921" bottom="0.7480314960629921" header="0.31496062992125984" footer="0.31496062992125984"/>
  <pageSetup horizontalDpi="600" verticalDpi="600" orientation="landscape" paperSize="9" scale="130" r:id="rId1"/>
</worksheet>
</file>

<file path=xl/worksheets/sheet55.xml><?xml version="1.0" encoding="utf-8"?>
<worksheet xmlns="http://schemas.openxmlformats.org/spreadsheetml/2006/main" xmlns:r="http://schemas.openxmlformats.org/officeDocument/2006/relationships">
  <sheetPr>
    <tabColor theme="0"/>
  </sheetPr>
  <dimension ref="A1:AB11"/>
  <sheetViews>
    <sheetView view="pageBreakPreview" zoomScale="115" zoomScaleSheetLayoutView="115" zoomScalePageLayoutView="0" workbookViewId="0" topLeftCell="A3">
      <selection activeCell="A8" sqref="A8"/>
    </sheetView>
  </sheetViews>
  <sheetFormatPr defaultColWidth="9.140625" defaultRowHeight="15"/>
  <cols>
    <col min="1" max="1" width="5.7109375" style="1" customWidth="1"/>
    <col min="2" max="2" width="9.140625" style="1" customWidth="1"/>
    <col min="3" max="3" width="5.57421875" style="1" customWidth="1"/>
    <col min="4" max="9" width="4.57421875" style="1" customWidth="1"/>
    <col min="10" max="10" width="7.00390625" style="1" customWidth="1"/>
    <col min="11" max="16" width="4.57421875" style="1" customWidth="1"/>
    <col min="17" max="17" width="5.57421875" style="1" customWidth="1"/>
    <col min="18" max="23" width="4.57421875" style="1" customWidth="1"/>
    <col min="24" max="16384" width="9.140625" style="1" customWidth="1"/>
  </cols>
  <sheetData>
    <row r="1" spans="1:23" ht="15.75">
      <c r="A1" s="116"/>
      <c r="B1" s="239" t="s">
        <v>332</v>
      </c>
      <c r="C1" s="239"/>
      <c r="D1" s="239"/>
      <c r="E1" s="239"/>
      <c r="F1" s="239"/>
      <c r="G1" s="239"/>
      <c r="H1" s="239"/>
      <c r="I1" s="239"/>
      <c r="J1" s="239"/>
      <c r="K1" s="239"/>
      <c r="L1" s="239"/>
      <c r="M1" s="239"/>
      <c r="N1" s="239"/>
      <c r="O1" s="239"/>
      <c r="P1" s="239"/>
      <c r="Q1" s="239"/>
      <c r="R1" s="239"/>
      <c r="S1" s="239"/>
      <c r="T1" s="239"/>
      <c r="U1" s="239"/>
      <c r="V1" s="239"/>
      <c r="W1" s="239"/>
    </row>
    <row r="2" spans="1:23" ht="40.5" customHeight="1">
      <c r="A2" s="214" t="s">
        <v>333</v>
      </c>
      <c r="B2" s="214"/>
      <c r="C2" s="214"/>
      <c r="D2" s="214"/>
      <c r="E2" s="214"/>
      <c r="F2" s="214"/>
      <c r="G2" s="214"/>
      <c r="H2" s="214"/>
      <c r="I2" s="214"/>
      <c r="J2" s="214"/>
      <c r="K2" s="214"/>
      <c r="L2" s="214"/>
      <c r="M2" s="214"/>
      <c r="N2" s="214"/>
      <c r="O2" s="214"/>
      <c r="P2" s="214"/>
      <c r="Q2" s="214"/>
      <c r="R2" s="214"/>
      <c r="S2" s="214"/>
      <c r="T2" s="214"/>
      <c r="U2" s="214"/>
      <c r="V2" s="214"/>
      <c r="W2" s="214"/>
    </row>
    <row r="3" spans="1:23" ht="15.75" customHeight="1">
      <c r="A3" s="214" t="s">
        <v>519</v>
      </c>
      <c r="B3" s="214"/>
      <c r="C3" s="214"/>
      <c r="D3" s="214"/>
      <c r="E3" s="214"/>
      <c r="F3" s="214"/>
      <c r="G3" s="214"/>
      <c r="H3" s="214"/>
      <c r="I3" s="214"/>
      <c r="J3" s="214"/>
      <c r="K3" s="214"/>
      <c r="L3" s="214"/>
      <c r="M3" s="214"/>
      <c r="N3" s="214"/>
      <c r="O3" s="214"/>
      <c r="P3" s="214"/>
      <c r="Q3" s="214"/>
      <c r="R3" s="214"/>
      <c r="S3" s="214"/>
      <c r="T3" s="214"/>
      <c r="U3" s="214"/>
      <c r="V3" s="214"/>
      <c r="W3" s="214"/>
    </row>
    <row r="4" spans="1:23" ht="15.75">
      <c r="A4" s="307" t="s">
        <v>15</v>
      </c>
      <c r="B4" s="307"/>
      <c r="C4" s="307"/>
      <c r="D4" s="307"/>
      <c r="E4" s="307"/>
      <c r="F4" s="307"/>
      <c r="G4" s="307"/>
      <c r="H4" s="307"/>
      <c r="I4" s="307"/>
      <c r="J4" s="307"/>
      <c r="K4" s="307"/>
      <c r="L4" s="307"/>
      <c r="M4" s="307"/>
      <c r="N4" s="307"/>
      <c r="O4" s="307"/>
      <c r="P4" s="307"/>
      <c r="Q4" s="307"/>
      <c r="R4" s="307"/>
      <c r="S4" s="307"/>
      <c r="T4" s="307"/>
      <c r="U4" s="307"/>
      <c r="V4" s="307"/>
      <c r="W4" s="307"/>
    </row>
    <row r="5" spans="1:23" ht="15.75" customHeight="1">
      <c r="A5" s="241" t="s">
        <v>676</v>
      </c>
      <c r="B5" s="241" t="s">
        <v>698</v>
      </c>
      <c r="C5" s="271" t="s">
        <v>334</v>
      </c>
      <c r="D5" s="241" t="s">
        <v>463</v>
      </c>
      <c r="E5" s="241"/>
      <c r="F5" s="241"/>
      <c r="G5" s="241"/>
      <c r="H5" s="241"/>
      <c r="I5" s="241"/>
      <c r="J5" s="271" t="s">
        <v>335</v>
      </c>
      <c r="K5" s="241" t="s">
        <v>463</v>
      </c>
      <c r="L5" s="241"/>
      <c r="M5" s="241"/>
      <c r="N5" s="241"/>
      <c r="O5" s="241"/>
      <c r="P5" s="241"/>
      <c r="Q5" s="271" t="s">
        <v>336</v>
      </c>
      <c r="R5" s="241" t="s">
        <v>463</v>
      </c>
      <c r="S5" s="241"/>
      <c r="T5" s="241"/>
      <c r="U5" s="241"/>
      <c r="V5" s="241"/>
      <c r="W5" s="241"/>
    </row>
    <row r="6" spans="1:23" ht="246.75" customHeight="1">
      <c r="A6" s="241"/>
      <c r="B6" s="241"/>
      <c r="C6" s="271"/>
      <c r="D6" s="46" t="s">
        <v>337</v>
      </c>
      <c r="E6" s="46" t="s">
        <v>338</v>
      </c>
      <c r="F6" s="46" t="s">
        <v>339</v>
      </c>
      <c r="G6" s="46" t="s">
        <v>340</v>
      </c>
      <c r="H6" s="46" t="s">
        <v>341</v>
      </c>
      <c r="I6" s="46" t="s">
        <v>342</v>
      </c>
      <c r="J6" s="271"/>
      <c r="K6" s="46" t="s">
        <v>337</v>
      </c>
      <c r="L6" s="46" t="s">
        <v>338</v>
      </c>
      <c r="M6" s="46" t="s">
        <v>339</v>
      </c>
      <c r="N6" s="46" t="s">
        <v>340</v>
      </c>
      <c r="O6" s="46" t="s">
        <v>341</v>
      </c>
      <c r="P6" s="46" t="s">
        <v>342</v>
      </c>
      <c r="Q6" s="271"/>
      <c r="R6" s="46" t="s">
        <v>337</v>
      </c>
      <c r="S6" s="46" t="s">
        <v>338</v>
      </c>
      <c r="T6" s="46" t="s">
        <v>339</v>
      </c>
      <c r="U6" s="46" t="s">
        <v>340</v>
      </c>
      <c r="V6" s="46" t="s">
        <v>341</v>
      </c>
      <c r="W6" s="46" t="s">
        <v>342</v>
      </c>
    </row>
    <row r="7" spans="1:23"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s="101" customFormat="1" ht="15.75">
      <c r="A8" s="23"/>
      <c r="B8" s="23"/>
      <c r="C8" s="18">
        <f>SUM(D8:I8)</f>
        <v>0</v>
      </c>
      <c r="D8" s="23"/>
      <c r="E8" s="23"/>
      <c r="F8" s="23"/>
      <c r="G8" s="23"/>
      <c r="H8" s="23"/>
      <c r="I8" s="23"/>
      <c r="J8" s="18">
        <f>SUM(K8:P8)</f>
        <v>0</v>
      </c>
      <c r="K8" s="23"/>
      <c r="L8" s="23"/>
      <c r="M8" s="23"/>
      <c r="N8" s="23"/>
      <c r="O8" s="23"/>
      <c r="P8" s="23"/>
      <c r="Q8" s="18">
        <f>SUM(R8:W8)</f>
        <v>0</v>
      </c>
      <c r="R8" s="23"/>
      <c r="S8" s="23"/>
      <c r="T8" s="23"/>
      <c r="U8" s="23"/>
      <c r="V8" s="23"/>
      <c r="W8" s="23"/>
    </row>
    <row r="9" spans="1:23" s="101" customFormat="1" ht="11.25" customHeight="1">
      <c r="A9" s="56"/>
      <c r="B9" s="56"/>
      <c r="C9" s="56" t="s">
        <v>684</v>
      </c>
      <c r="D9" s="56"/>
      <c r="E9" s="56"/>
      <c r="F9" s="56"/>
      <c r="G9" s="56"/>
      <c r="H9" s="56"/>
      <c r="I9" s="56"/>
      <c r="J9" s="56" t="s">
        <v>684</v>
      </c>
      <c r="K9" s="56"/>
      <c r="L9" s="56"/>
      <c r="M9" s="56"/>
      <c r="N9" s="56"/>
      <c r="O9" s="56"/>
      <c r="P9" s="56"/>
      <c r="Q9" s="56" t="s">
        <v>684</v>
      </c>
      <c r="R9" s="56"/>
      <c r="S9" s="56"/>
      <c r="T9" s="56"/>
      <c r="U9" s="56"/>
      <c r="V9" s="56"/>
      <c r="W9" s="56"/>
    </row>
    <row r="10" spans="1:28" ht="15.75" customHeight="1">
      <c r="A10" s="329" t="s">
        <v>685</v>
      </c>
      <c r="B10" s="329"/>
      <c r="C10" s="243" t="s">
        <v>686</v>
      </c>
      <c r="D10" s="243"/>
      <c r="E10" s="243"/>
      <c r="F10" s="243"/>
      <c r="G10" s="243"/>
      <c r="H10" s="243"/>
      <c r="I10" s="243"/>
      <c r="J10" s="243"/>
      <c r="K10" s="243"/>
      <c r="L10" s="243"/>
      <c r="M10" s="243"/>
      <c r="N10" s="243"/>
      <c r="O10" s="243"/>
      <c r="P10" s="243"/>
      <c r="Q10" s="243"/>
      <c r="R10" s="243"/>
      <c r="S10" s="243"/>
      <c r="T10" s="243"/>
      <c r="U10" s="243"/>
      <c r="V10" s="243"/>
      <c r="W10" s="243"/>
      <c r="X10" s="8"/>
      <c r="Y10" s="8"/>
      <c r="Z10" s="8"/>
      <c r="AA10" s="8"/>
      <c r="AB10" s="8"/>
    </row>
    <row r="11" spans="1:23" ht="15.75">
      <c r="A11" s="328" t="s">
        <v>343</v>
      </c>
      <c r="B11" s="328"/>
      <c r="C11" s="328"/>
      <c r="D11" s="328"/>
      <c r="E11" s="328"/>
      <c r="F11" s="328"/>
      <c r="G11" s="328"/>
      <c r="H11" s="328"/>
      <c r="I11" s="328"/>
      <c r="J11" s="328"/>
      <c r="K11" s="328"/>
      <c r="L11" s="328"/>
      <c r="M11" s="328"/>
      <c r="N11" s="328"/>
      <c r="O11" s="328"/>
      <c r="P11" s="328"/>
      <c r="Q11" s="328"/>
      <c r="R11" s="328"/>
      <c r="S11" s="328"/>
      <c r="T11" s="328"/>
      <c r="U11" s="328"/>
      <c r="V11" s="328"/>
      <c r="W11" s="328"/>
    </row>
  </sheetData>
  <sheetProtection/>
  <mergeCells count="15">
    <mergeCell ref="A10:B10"/>
    <mergeCell ref="C10:W10"/>
    <mergeCell ref="A11:W11"/>
    <mergeCell ref="B1:W1"/>
    <mergeCell ref="A2:W2"/>
    <mergeCell ref="A3:W3"/>
    <mergeCell ref="A4:W4"/>
    <mergeCell ref="A5:A6"/>
    <mergeCell ref="B5:B6"/>
    <mergeCell ref="C5:C6"/>
    <mergeCell ref="R5:W5"/>
    <mergeCell ref="D5:I5"/>
    <mergeCell ref="J5:J6"/>
    <mergeCell ref="K5:P5"/>
    <mergeCell ref="Q5:Q6"/>
  </mergeCells>
  <printOptions/>
  <pageMargins left="0.4724409448818898" right="0.4330708661417323" top="0.7480314960629921" bottom="0.7480314960629921" header="0.31496062992125984" footer="0.31496062992125984"/>
  <pageSetup horizontalDpi="600" verticalDpi="600" orientation="landscape" paperSize="9" scale="118" r:id="rId1"/>
</worksheet>
</file>

<file path=xl/worksheets/sheet56.xml><?xml version="1.0" encoding="utf-8"?>
<worksheet xmlns="http://schemas.openxmlformats.org/spreadsheetml/2006/main" xmlns:r="http://schemas.openxmlformats.org/officeDocument/2006/relationships">
  <sheetPr>
    <tabColor theme="0"/>
  </sheetPr>
  <dimension ref="A1:R13"/>
  <sheetViews>
    <sheetView view="pageBreakPreview" zoomScaleSheetLayoutView="100" zoomScalePageLayoutView="0" workbookViewId="0" topLeftCell="A1">
      <selection activeCell="A1" sqref="A1:AH14"/>
    </sheetView>
  </sheetViews>
  <sheetFormatPr defaultColWidth="9.140625" defaultRowHeight="15"/>
  <cols>
    <col min="1" max="1" width="5.28125" style="27" customWidth="1"/>
    <col min="2" max="2" width="9.140625" style="27" customWidth="1"/>
    <col min="3" max="3" width="21.00390625" style="27" customWidth="1"/>
    <col min="4" max="4" width="12.00390625" style="27" customWidth="1"/>
    <col min="5" max="16" width="6.8515625" style="27" customWidth="1"/>
    <col min="17" max="16384" width="9.140625" style="27" customWidth="1"/>
  </cols>
  <sheetData>
    <row r="1" spans="1:16" ht="15.75" customHeight="1">
      <c r="A1" s="216" t="s">
        <v>344</v>
      </c>
      <c r="B1" s="216"/>
      <c r="C1" s="216"/>
      <c r="D1" s="216"/>
      <c r="E1" s="216"/>
      <c r="F1" s="216"/>
      <c r="G1" s="216"/>
      <c r="H1" s="216"/>
      <c r="I1" s="216"/>
      <c r="J1" s="216"/>
      <c r="K1" s="216"/>
      <c r="L1" s="216"/>
      <c r="M1" s="216"/>
      <c r="N1" s="216"/>
      <c r="O1" s="216"/>
      <c r="P1" s="216"/>
    </row>
    <row r="2" spans="1:16" ht="38.25" customHeight="1">
      <c r="A2" s="214" t="s">
        <v>345</v>
      </c>
      <c r="B2" s="214"/>
      <c r="C2" s="214"/>
      <c r="D2" s="214"/>
      <c r="E2" s="214"/>
      <c r="F2" s="214"/>
      <c r="G2" s="214"/>
      <c r="H2" s="214"/>
      <c r="I2" s="214"/>
      <c r="J2" s="214"/>
      <c r="K2" s="214"/>
      <c r="L2" s="214"/>
      <c r="M2" s="214"/>
      <c r="N2" s="214"/>
      <c r="O2" s="214"/>
      <c r="P2" s="214"/>
    </row>
    <row r="3" spans="1:16" ht="16.5" customHeight="1">
      <c r="A3" s="234" t="s">
        <v>519</v>
      </c>
      <c r="B3" s="234"/>
      <c r="C3" s="234"/>
      <c r="D3" s="234"/>
      <c r="E3" s="234"/>
      <c r="F3" s="234"/>
      <c r="G3" s="234"/>
      <c r="H3" s="234"/>
      <c r="I3" s="234"/>
      <c r="J3" s="234"/>
      <c r="K3" s="234"/>
      <c r="L3" s="234"/>
      <c r="M3" s="234"/>
      <c r="N3" s="234"/>
      <c r="O3" s="234"/>
      <c r="P3" s="234"/>
    </row>
    <row r="4" spans="1:16" ht="21" customHeight="1">
      <c r="A4" s="14"/>
      <c r="B4" s="14"/>
      <c r="C4" s="14"/>
      <c r="D4" s="14"/>
      <c r="E4" s="14"/>
      <c r="F4" s="14"/>
      <c r="G4" s="14"/>
      <c r="H4" s="14"/>
      <c r="I4" s="14"/>
      <c r="J4" s="14"/>
      <c r="K4" s="307" t="s">
        <v>14</v>
      </c>
      <c r="L4" s="307"/>
      <c r="M4" s="307"/>
      <c r="N4" s="307"/>
      <c r="O4" s="307"/>
      <c r="P4" s="307"/>
    </row>
    <row r="5" spans="1:16" ht="15.75" customHeight="1">
      <c r="A5" s="218" t="s">
        <v>346</v>
      </c>
      <c r="B5" s="218" t="s">
        <v>698</v>
      </c>
      <c r="C5" s="218" t="s">
        <v>347</v>
      </c>
      <c r="D5" s="218" t="s">
        <v>348</v>
      </c>
      <c r="E5" s="218" t="s">
        <v>759</v>
      </c>
      <c r="F5" s="218"/>
      <c r="G5" s="218"/>
      <c r="H5" s="218"/>
      <c r="I5" s="218"/>
      <c r="J5" s="218"/>
      <c r="K5" s="218"/>
      <c r="L5" s="218"/>
      <c r="M5" s="218"/>
      <c r="N5" s="218"/>
      <c r="O5" s="218"/>
      <c r="P5" s="218"/>
    </row>
    <row r="6" spans="1:16" ht="38.25" customHeight="1">
      <c r="A6" s="218"/>
      <c r="B6" s="218"/>
      <c r="C6" s="218"/>
      <c r="D6" s="218"/>
      <c r="E6" s="218" t="s">
        <v>349</v>
      </c>
      <c r="F6" s="218"/>
      <c r="G6" s="218" t="s">
        <v>350</v>
      </c>
      <c r="H6" s="218"/>
      <c r="I6" s="218" t="s">
        <v>351</v>
      </c>
      <c r="J6" s="218"/>
      <c r="K6" s="218" t="s">
        <v>352</v>
      </c>
      <c r="L6" s="218"/>
      <c r="M6" s="218" t="s">
        <v>353</v>
      </c>
      <c r="N6" s="218"/>
      <c r="O6" s="218" t="s">
        <v>354</v>
      </c>
      <c r="P6" s="218"/>
    </row>
    <row r="7" spans="1:16" ht="62.25" customHeight="1">
      <c r="A7" s="218"/>
      <c r="B7" s="218"/>
      <c r="C7" s="218"/>
      <c r="D7" s="218"/>
      <c r="E7" s="68" t="s">
        <v>355</v>
      </c>
      <c r="F7" s="2" t="s">
        <v>356</v>
      </c>
      <c r="G7" s="68" t="s">
        <v>355</v>
      </c>
      <c r="H7" s="2" t="s">
        <v>356</v>
      </c>
      <c r="I7" s="68" t="s">
        <v>355</v>
      </c>
      <c r="J7" s="2" t="s">
        <v>356</v>
      </c>
      <c r="K7" s="68" t="s">
        <v>355</v>
      </c>
      <c r="L7" s="2" t="s">
        <v>356</v>
      </c>
      <c r="M7" s="68" t="s">
        <v>355</v>
      </c>
      <c r="N7" s="2" t="s">
        <v>356</v>
      </c>
      <c r="O7" s="68" t="s">
        <v>355</v>
      </c>
      <c r="P7" s="2" t="s">
        <v>356</v>
      </c>
    </row>
    <row r="8" spans="1:16" ht="15.75">
      <c r="A8" s="3">
        <v>1</v>
      </c>
      <c r="B8" s="3">
        <v>2</v>
      </c>
      <c r="C8" s="3">
        <v>3</v>
      </c>
      <c r="D8" s="3">
        <v>4</v>
      </c>
      <c r="E8" s="3">
        <v>5</v>
      </c>
      <c r="F8" s="3">
        <v>6</v>
      </c>
      <c r="G8" s="3">
        <v>7</v>
      </c>
      <c r="H8" s="3">
        <v>8</v>
      </c>
      <c r="I8" s="3">
        <v>9</v>
      </c>
      <c r="J8" s="3">
        <v>10</v>
      </c>
      <c r="K8" s="3">
        <v>11</v>
      </c>
      <c r="L8" s="3">
        <v>12</v>
      </c>
      <c r="M8" s="3">
        <v>13</v>
      </c>
      <c r="N8" s="3">
        <v>14</v>
      </c>
      <c r="O8" s="3">
        <v>15</v>
      </c>
      <c r="P8" s="3">
        <v>16</v>
      </c>
    </row>
    <row r="9" spans="1:16" ht="24" customHeight="1">
      <c r="A9" s="330"/>
      <c r="B9" s="330"/>
      <c r="C9" s="3" t="s">
        <v>357</v>
      </c>
      <c r="D9" s="3"/>
      <c r="E9" s="3"/>
      <c r="F9" s="3"/>
      <c r="G9" s="3"/>
      <c r="H9" s="3"/>
      <c r="I9" s="3"/>
      <c r="J9" s="3"/>
      <c r="K9" s="3"/>
      <c r="L9" s="3"/>
      <c r="M9" s="3"/>
      <c r="N9" s="3"/>
      <c r="O9" s="127"/>
      <c r="P9" s="127"/>
    </row>
    <row r="10" spans="1:16" ht="26.25" customHeight="1">
      <c r="A10" s="330"/>
      <c r="B10" s="330"/>
      <c r="C10" s="3" t="s">
        <v>358</v>
      </c>
      <c r="D10" s="3"/>
      <c r="E10" s="3"/>
      <c r="F10" s="3"/>
      <c r="G10" s="3"/>
      <c r="H10" s="3"/>
      <c r="I10" s="3"/>
      <c r="J10" s="3"/>
      <c r="K10" s="3"/>
      <c r="L10" s="3"/>
      <c r="M10" s="3"/>
      <c r="N10" s="3"/>
      <c r="O10" s="127"/>
      <c r="P10" s="127"/>
    </row>
    <row r="11" spans="1:16" ht="34.5" customHeight="1">
      <c r="A11" s="330"/>
      <c r="B11" s="330"/>
      <c r="C11" s="3" t="s">
        <v>359</v>
      </c>
      <c r="D11" s="3"/>
      <c r="E11" s="3"/>
      <c r="F11" s="3"/>
      <c r="G11" s="3"/>
      <c r="H11" s="3"/>
      <c r="I11" s="3"/>
      <c r="J11" s="3"/>
      <c r="K11" s="3"/>
      <c r="L11" s="3"/>
      <c r="M11" s="3"/>
      <c r="N11" s="3"/>
      <c r="O11" s="127"/>
      <c r="P11" s="127"/>
    </row>
    <row r="12" s="73" customFormat="1" ht="15.75"/>
    <row r="13" spans="2:18" ht="15.75" customHeight="1">
      <c r="B13" s="20"/>
      <c r="C13" s="224"/>
      <c r="D13" s="224"/>
      <c r="E13" s="224"/>
      <c r="F13" s="224"/>
      <c r="G13" s="224"/>
      <c r="H13" s="224"/>
      <c r="I13" s="224"/>
      <c r="J13" s="224"/>
      <c r="K13" s="224"/>
      <c r="L13" s="224"/>
      <c r="M13" s="224"/>
      <c r="N13" s="224"/>
      <c r="O13" s="50"/>
      <c r="P13" s="50"/>
      <c r="Q13" s="50"/>
      <c r="R13" s="50"/>
    </row>
  </sheetData>
  <sheetProtection/>
  <mergeCells count="18">
    <mergeCell ref="A9:A11"/>
    <mergeCell ref="B9:B11"/>
    <mergeCell ref="A1:P1"/>
    <mergeCell ref="A2:P2"/>
    <mergeCell ref="A3:P3"/>
    <mergeCell ref="K4:P4"/>
    <mergeCell ref="A5:A7"/>
    <mergeCell ref="B5:B7"/>
    <mergeCell ref="O6:P6"/>
    <mergeCell ref="C5:C7"/>
    <mergeCell ref="D5:D7"/>
    <mergeCell ref="E5:P5"/>
    <mergeCell ref="C13:N13"/>
    <mergeCell ref="G6:H6"/>
    <mergeCell ref="I6:J6"/>
    <mergeCell ref="K6:L6"/>
    <mergeCell ref="M6:N6"/>
    <mergeCell ref="E6:F6"/>
  </mergeCells>
  <printOptions/>
  <pageMargins left="0.7" right="0.7" top="0.75" bottom="0.75" header="0.3" footer="0.3"/>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sheetPr>
    <tabColor theme="0"/>
  </sheetPr>
  <dimension ref="A1:AB10"/>
  <sheetViews>
    <sheetView view="pageBreakPreview" zoomScaleSheetLayoutView="100" zoomScalePageLayoutView="0" workbookViewId="0" topLeftCell="A1">
      <selection activeCell="A1" sqref="A1:AH14"/>
    </sheetView>
  </sheetViews>
  <sheetFormatPr defaultColWidth="9.140625" defaultRowHeight="15"/>
  <cols>
    <col min="1" max="1" width="4.7109375" style="1" customWidth="1"/>
    <col min="2" max="2" width="12.00390625" style="1" customWidth="1"/>
    <col min="3" max="3" width="7.7109375" style="1" customWidth="1"/>
    <col min="4" max="4" width="5.8515625" style="1" customWidth="1"/>
    <col min="5" max="5" width="8.28125" style="1" customWidth="1"/>
    <col min="6" max="6" width="5.8515625" style="1" customWidth="1"/>
    <col min="7" max="7" width="6.28125" style="1" customWidth="1"/>
    <col min="8" max="8" width="5.8515625" style="1" customWidth="1"/>
    <col min="9" max="9" width="7.57421875" style="1" customWidth="1"/>
    <col min="10" max="12" width="6.00390625" style="1" customWidth="1"/>
    <col min="13" max="13" width="7.00390625" style="1" customWidth="1"/>
    <col min="14" max="14" width="6.00390625" style="1" customWidth="1"/>
    <col min="15" max="15" width="7.8515625" style="1" customWidth="1"/>
    <col min="16" max="16" width="5.8515625" style="1" customWidth="1"/>
    <col min="17" max="17" width="7.57421875" style="1" customWidth="1"/>
    <col min="18" max="18" width="6.140625" style="1" customWidth="1"/>
    <col min="19" max="19" width="6.421875" style="1" customWidth="1"/>
    <col min="20" max="20" width="7.7109375" style="1" customWidth="1"/>
    <col min="21" max="16384" width="9.140625" style="1" customWidth="1"/>
  </cols>
  <sheetData>
    <row r="1" spans="1:20" ht="15.75">
      <c r="A1" s="239"/>
      <c r="B1" s="239"/>
      <c r="C1" s="239"/>
      <c r="D1" s="239"/>
      <c r="E1" s="239"/>
      <c r="F1" s="239"/>
      <c r="G1" s="239"/>
      <c r="H1" s="239"/>
      <c r="I1" s="239"/>
      <c r="J1" s="239"/>
      <c r="K1" s="239"/>
      <c r="L1" s="239"/>
      <c r="M1" s="239"/>
      <c r="N1" s="239"/>
      <c r="S1" s="230" t="s">
        <v>360</v>
      </c>
      <c r="T1" s="230"/>
    </row>
    <row r="2" spans="1:20" ht="72" customHeight="1">
      <c r="A2" s="234" t="s">
        <v>361</v>
      </c>
      <c r="B2" s="234"/>
      <c r="C2" s="234"/>
      <c r="D2" s="234"/>
      <c r="E2" s="234"/>
      <c r="F2" s="234"/>
      <c r="G2" s="234"/>
      <c r="H2" s="234"/>
      <c r="I2" s="234"/>
      <c r="J2" s="234"/>
      <c r="K2" s="234"/>
      <c r="L2" s="234"/>
      <c r="M2" s="234"/>
      <c r="N2" s="234"/>
      <c r="O2" s="234"/>
      <c r="P2" s="234"/>
      <c r="Q2" s="234"/>
      <c r="R2" s="234"/>
      <c r="S2" s="234"/>
      <c r="T2" s="234"/>
    </row>
    <row r="3" spans="1:20" ht="17.25" customHeight="1">
      <c r="A3" s="14"/>
      <c r="B3" s="14"/>
      <c r="C3" s="14"/>
      <c r="D3" s="14"/>
      <c r="E3" s="14"/>
      <c r="F3" s="14"/>
      <c r="G3" s="14"/>
      <c r="H3" s="14"/>
      <c r="I3" s="307"/>
      <c r="J3" s="307"/>
      <c r="K3" s="307"/>
      <c r="L3" s="307"/>
      <c r="M3" s="307"/>
      <c r="N3" s="307"/>
      <c r="S3" s="261" t="s">
        <v>15</v>
      </c>
      <c r="T3" s="261"/>
    </row>
    <row r="4" spans="1:20" ht="16.5" customHeight="1">
      <c r="A4" s="241" t="s">
        <v>676</v>
      </c>
      <c r="B4" s="241" t="s">
        <v>698</v>
      </c>
      <c r="C4" s="271" t="s">
        <v>362</v>
      </c>
      <c r="D4" s="241" t="s">
        <v>759</v>
      </c>
      <c r="E4" s="241"/>
      <c r="F4" s="241"/>
      <c r="G4" s="241"/>
      <c r="H4" s="241"/>
      <c r="I4" s="271" t="s">
        <v>363</v>
      </c>
      <c r="J4" s="241" t="s">
        <v>759</v>
      </c>
      <c r="K4" s="241"/>
      <c r="L4" s="241"/>
      <c r="M4" s="241"/>
      <c r="N4" s="241"/>
      <c r="O4" s="271" t="s">
        <v>364</v>
      </c>
      <c r="P4" s="241" t="s">
        <v>759</v>
      </c>
      <c r="Q4" s="241"/>
      <c r="R4" s="241"/>
      <c r="S4" s="241"/>
      <c r="T4" s="241"/>
    </row>
    <row r="5" spans="1:20" ht="257.25" customHeight="1">
      <c r="A5" s="241"/>
      <c r="B5" s="241"/>
      <c r="C5" s="271"/>
      <c r="D5" s="46" t="s">
        <v>365</v>
      </c>
      <c r="E5" s="46" t="s">
        <v>366</v>
      </c>
      <c r="F5" s="46" t="s">
        <v>367</v>
      </c>
      <c r="G5" s="46" t="s">
        <v>368</v>
      </c>
      <c r="H5" s="46" t="s">
        <v>369</v>
      </c>
      <c r="I5" s="271"/>
      <c r="J5" s="46" t="s">
        <v>365</v>
      </c>
      <c r="K5" s="46" t="s">
        <v>366</v>
      </c>
      <c r="L5" s="46" t="s">
        <v>370</v>
      </c>
      <c r="M5" s="46" t="s">
        <v>368</v>
      </c>
      <c r="N5" s="46" t="s">
        <v>369</v>
      </c>
      <c r="O5" s="271"/>
      <c r="P5" s="46" t="s">
        <v>365</v>
      </c>
      <c r="Q5" s="46" t="s">
        <v>371</v>
      </c>
      <c r="R5" s="46" t="s">
        <v>367</v>
      </c>
      <c r="S5" s="46" t="s">
        <v>368</v>
      </c>
      <c r="T5" s="46" t="s">
        <v>369</v>
      </c>
    </row>
    <row r="6" spans="1:20"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0" s="101" customFormat="1" ht="15.75">
      <c r="A7" s="128"/>
      <c r="B7" s="128"/>
      <c r="C7" s="53">
        <f>SUM(D7:H7)</f>
        <v>0</v>
      </c>
      <c r="D7" s="128"/>
      <c r="E7" s="128"/>
      <c r="F7" s="128"/>
      <c r="G7" s="128"/>
      <c r="H7" s="128"/>
      <c r="I7" s="53">
        <f>SUM(J7:N7)</f>
        <v>0</v>
      </c>
      <c r="J7" s="128"/>
      <c r="K7" s="128"/>
      <c r="L7" s="128"/>
      <c r="M7" s="128"/>
      <c r="N7" s="128"/>
      <c r="O7" s="53">
        <f>SUM(P7:T7)</f>
        <v>0</v>
      </c>
      <c r="P7" s="129"/>
      <c r="Q7" s="129"/>
      <c r="R7" s="129"/>
      <c r="S7" s="129"/>
      <c r="T7" s="129"/>
    </row>
    <row r="8" spans="3:15" s="89" customFormat="1" ht="15.75">
      <c r="C8" s="89" t="s">
        <v>684</v>
      </c>
      <c r="I8" s="89" t="s">
        <v>684</v>
      </c>
      <c r="O8" s="89" t="s">
        <v>684</v>
      </c>
    </row>
    <row r="9" spans="1:28" ht="14.25" customHeight="1">
      <c r="A9" s="328" t="s">
        <v>685</v>
      </c>
      <c r="B9" s="328"/>
      <c r="C9" s="243" t="s">
        <v>686</v>
      </c>
      <c r="D9" s="243"/>
      <c r="E9" s="243"/>
      <c r="F9" s="243"/>
      <c r="G9" s="243"/>
      <c r="H9" s="243"/>
      <c r="I9" s="243"/>
      <c r="J9" s="243"/>
      <c r="K9" s="243"/>
      <c r="L9" s="243"/>
      <c r="M9" s="243"/>
      <c r="N9" s="243"/>
      <c r="O9" s="243"/>
      <c r="P9" s="243"/>
      <c r="Q9" s="243"/>
      <c r="R9" s="243"/>
      <c r="S9" s="243"/>
      <c r="T9" s="243"/>
      <c r="U9" s="243"/>
      <c r="V9" s="243"/>
      <c r="W9" s="243"/>
      <c r="X9" s="8"/>
      <c r="Y9" s="8"/>
      <c r="Z9" s="8"/>
      <c r="AA9" s="8"/>
      <c r="AB9" s="8"/>
    </row>
    <row r="10" spans="1:23" ht="15.75">
      <c r="A10" s="331" t="s">
        <v>372</v>
      </c>
      <c r="B10" s="331"/>
      <c r="C10" s="331"/>
      <c r="D10" s="331"/>
      <c r="E10" s="331"/>
      <c r="F10" s="331"/>
      <c r="G10" s="331"/>
      <c r="H10" s="331"/>
      <c r="I10" s="331"/>
      <c r="J10" s="331"/>
      <c r="K10" s="331"/>
      <c r="L10" s="331"/>
      <c r="M10" s="331"/>
      <c r="N10" s="331"/>
      <c r="O10" s="331"/>
      <c r="P10" s="331"/>
      <c r="Q10" s="331"/>
      <c r="R10" s="331"/>
      <c r="S10" s="331"/>
      <c r="T10" s="331"/>
      <c r="U10" s="331"/>
      <c r="V10" s="331"/>
      <c r="W10" s="331"/>
    </row>
  </sheetData>
  <sheetProtection/>
  <mergeCells count="16">
    <mergeCell ref="A1:N1"/>
    <mergeCell ref="S1:T1"/>
    <mergeCell ref="A2:T2"/>
    <mergeCell ref="I3:N3"/>
    <mergeCell ref="S3:T3"/>
    <mergeCell ref="A9:B9"/>
    <mergeCell ref="C9:W9"/>
    <mergeCell ref="A10:W10"/>
    <mergeCell ref="I4:I5"/>
    <mergeCell ref="J4:N4"/>
    <mergeCell ref="O4:O5"/>
    <mergeCell ref="P4:T4"/>
    <mergeCell ref="A4:A5"/>
    <mergeCell ref="B4:B5"/>
    <mergeCell ref="C4:C5"/>
    <mergeCell ref="D4:H4"/>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58.xml><?xml version="1.0" encoding="utf-8"?>
<worksheet xmlns="http://schemas.openxmlformats.org/spreadsheetml/2006/main" xmlns:r="http://schemas.openxmlformats.org/officeDocument/2006/relationships">
  <sheetPr>
    <tabColor theme="0"/>
  </sheetPr>
  <dimension ref="A1:AB11"/>
  <sheetViews>
    <sheetView view="pageBreakPreview" zoomScale="85" zoomScaleSheetLayoutView="85" zoomScalePageLayoutView="0" workbookViewId="0" topLeftCell="A1">
      <selection activeCell="A1" sqref="A1:AH14"/>
    </sheetView>
  </sheetViews>
  <sheetFormatPr defaultColWidth="9.140625" defaultRowHeight="15"/>
  <cols>
    <col min="1" max="1" width="6.28125" style="1" customWidth="1"/>
    <col min="2" max="2" width="12.00390625" style="1" customWidth="1"/>
    <col min="3" max="3" width="17.00390625" style="1" customWidth="1"/>
    <col min="4" max="8" width="7.140625" style="1" customWidth="1"/>
    <col min="9" max="9" width="14.421875" style="1" customWidth="1"/>
    <col min="10" max="14" width="6.140625" style="1" customWidth="1"/>
    <col min="15" max="16384" width="9.140625" style="1" customWidth="1"/>
  </cols>
  <sheetData>
    <row r="1" spans="1:14" ht="15" customHeight="1">
      <c r="A1" s="216" t="s">
        <v>373</v>
      </c>
      <c r="B1" s="216"/>
      <c r="C1" s="216"/>
      <c r="D1" s="216"/>
      <c r="E1" s="216"/>
      <c r="F1" s="216"/>
      <c r="G1" s="216"/>
      <c r="H1" s="216"/>
      <c r="I1" s="216"/>
      <c r="J1" s="216"/>
      <c r="K1" s="216"/>
      <c r="L1" s="216"/>
      <c r="M1" s="216"/>
      <c r="N1" s="216"/>
    </row>
    <row r="2" spans="1:14" ht="60" customHeight="1">
      <c r="A2" s="214" t="s">
        <v>374</v>
      </c>
      <c r="B2" s="214"/>
      <c r="C2" s="214"/>
      <c r="D2" s="214"/>
      <c r="E2" s="214"/>
      <c r="F2" s="214"/>
      <c r="G2" s="214"/>
      <c r="H2" s="214"/>
      <c r="I2" s="214"/>
      <c r="J2" s="214"/>
      <c r="K2" s="214"/>
      <c r="L2" s="214"/>
      <c r="M2" s="214"/>
      <c r="N2" s="214"/>
    </row>
    <row r="3" spans="1:14" ht="15.75">
      <c r="A3" s="234" t="s">
        <v>675</v>
      </c>
      <c r="B3" s="234"/>
      <c r="C3" s="234"/>
      <c r="D3" s="234"/>
      <c r="E3" s="234"/>
      <c r="F3" s="234"/>
      <c r="G3" s="234"/>
      <c r="H3" s="234"/>
      <c r="I3" s="234"/>
      <c r="J3" s="234"/>
      <c r="K3" s="234"/>
      <c r="L3" s="234"/>
      <c r="M3" s="234"/>
      <c r="N3" s="234"/>
    </row>
    <row r="4" spans="1:14" ht="15.75">
      <c r="A4" s="14"/>
      <c r="B4" s="14"/>
      <c r="C4" s="14"/>
      <c r="D4" s="14"/>
      <c r="E4" s="14"/>
      <c r="F4" s="14"/>
      <c r="G4" s="14"/>
      <c r="H4" s="14"/>
      <c r="I4" s="290" t="s">
        <v>15</v>
      </c>
      <c r="J4" s="290"/>
      <c r="K4" s="290"/>
      <c r="L4" s="290"/>
      <c r="M4" s="290"/>
      <c r="N4" s="290"/>
    </row>
    <row r="5" spans="1:14" ht="19.5" customHeight="1">
      <c r="A5" s="241" t="s">
        <v>676</v>
      </c>
      <c r="B5" s="241" t="s">
        <v>698</v>
      </c>
      <c r="C5" s="271" t="s">
        <v>375</v>
      </c>
      <c r="D5" s="241" t="s">
        <v>759</v>
      </c>
      <c r="E5" s="241"/>
      <c r="F5" s="241"/>
      <c r="G5" s="241"/>
      <c r="H5" s="241"/>
      <c r="I5" s="271" t="s">
        <v>376</v>
      </c>
      <c r="J5" s="241" t="s">
        <v>759</v>
      </c>
      <c r="K5" s="241"/>
      <c r="L5" s="241"/>
      <c r="M5" s="241"/>
      <c r="N5" s="241"/>
    </row>
    <row r="6" spans="1:14" ht="258" customHeight="1">
      <c r="A6" s="241"/>
      <c r="B6" s="241"/>
      <c r="C6" s="271"/>
      <c r="D6" s="46" t="s">
        <v>365</v>
      </c>
      <c r="E6" s="46" t="s">
        <v>366</v>
      </c>
      <c r="F6" s="46" t="s">
        <v>367</v>
      </c>
      <c r="G6" s="46" t="s">
        <v>368</v>
      </c>
      <c r="H6" s="46" t="s">
        <v>369</v>
      </c>
      <c r="I6" s="271"/>
      <c r="J6" s="46" t="s">
        <v>365</v>
      </c>
      <c r="K6" s="46" t="s">
        <v>366</v>
      </c>
      <c r="L6" s="46" t="s">
        <v>377</v>
      </c>
      <c r="M6" s="46" t="s">
        <v>368</v>
      </c>
      <c r="N6" s="46" t="s">
        <v>369</v>
      </c>
    </row>
    <row r="7" spans="1:14" ht="15.75">
      <c r="A7" s="23">
        <v>1</v>
      </c>
      <c r="B7" s="23">
        <v>2</v>
      </c>
      <c r="C7" s="23">
        <v>3</v>
      </c>
      <c r="D7" s="23">
        <v>4</v>
      </c>
      <c r="E7" s="23">
        <v>5</v>
      </c>
      <c r="F7" s="23">
        <v>6</v>
      </c>
      <c r="G7" s="23">
        <v>7</v>
      </c>
      <c r="H7" s="23">
        <v>8</v>
      </c>
      <c r="I7" s="23">
        <v>9</v>
      </c>
      <c r="J7" s="23">
        <v>10</v>
      </c>
      <c r="K7" s="23">
        <v>11</v>
      </c>
      <c r="L7" s="23">
        <v>12</v>
      </c>
      <c r="M7" s="23">
        <v>13</v>
      </c>
      <c r="N7" s="23">
        <v>14</v>
      </c>
    </row>
    <row r="8" spans="1:14" s="101" customFormat="1" ht="15.75">
      <c r="A8" s="23"/>
      <c r="B8" s="23"/>
      <c r="C8" s="18">
        <f>SUM(D8:H8)</f>
        <v>0</v>
      </c>
      <c r="D8" s="23"/>
      <c r="E8" s="23"/>
      <c r="F8" s="23"/>
      <c r="G8" s="23"/>
      <c r="H8" s="23"/>
      <c r="I8" s="18">
        <f>SUM(J8:N8)</f>
        <v>0</v>
      </c>
      <c r="J8" s="23"/>
      <c r="K8" s="23"/>
      <c r="L8" s="23"/>
      <c r="M8" s="23"/>
      <c r="N8" s="23"/>
    </row>
    <row r="9" spans="3:9" s="89" customFormat="1" ht="12.75" customHeight="1">
      <c r="C9" s="89" t="s">
        <v>684</v>
      </c>
      <c r="I9" s="89" t="s">
        <v>684</v>
      </c>
    </row>
    <row r="10" spans="1:28" ht="15.75" customHeight="1">
      <c r="A10" s="329" t="s">
        <v>685</v>
      </c>
      <c r="B10" s="329"/>
      <c r="C10" s="332" t="s">
        <v>686</v>
      </c>
      <c r="D10" s="332"/>
      <c r="E10" s="332"/>
      <c r="F10" s="332"/>
      <c r="G10" s="332"/>
      <c r="H10" s="332"/>
      <c r="I10" s="332"/>
      <c r="J10" s="332"/>
      <c r="K10" s="332"/>
      <c r="L10" s="332"/>
      <c r="M10" s="332"/>
      <c r="N10" s="332"/>
      <c r="O10" s="332"/>
      <c r="P10" s="332"/>
      <c r="Q10" s="332"/>
      <c r="R10" s="332"/>
      <c r="S10" s="332"/>
      <c r="T10" s="332"/>
      <c r="U10" s="332"/>
      <c r="V10" s="332"/>
      <c r="W10" s="332"/>
      <c r="X10" s="8"/>
      <c r="Y10" s="8"/>
      <c r="Z10" s="8"/>
      <c r="AA10" s="8"/>
      <c r="AB10" s="8"/>
    </row>
    <row r="11" spans="1:23" ht="15.75">
      <c r="A11" s="331" t="s">
        <v>378</v>
      </c>
      <c r="B11" s="331"/>
      <c r="C11" s="331"/>
      <c r="D11" s="331"/>
      <c r="E11" s="331"/>
      <c r="F11" s="331"/>
      <c r="G11" s="331"/>
      <c r="H11" s="331"/>
      <c r="I11" s="331"/>
      <c r="J11" s="331"/>
      <c r="K11" s="331"/>
      <c r="L11" s="331"/>
      <c r="M11" s="331"/>
      <c r="N11" s="331"/>
      <c r="O11" s="331"/>
      <c r="P11" s="331"/>
      <c r="Q11" s="331"/>
      <c r="R11" s="331"/>
      <c r="S11" s="331"/>
      <c r="T11" s="331"/>
      <c r="U11" s="331"/>
      <c r="V11" s="331"/>
      <c r="W11" s="331"/>
    </row>
    <row r="12" s="101" customFormat="1" ht="15.75"/>
  </sheetData>
  <sheetProtection/>
  <mergeCells count="13">
    <mergeCell ref="A11:W11"/>
    <mergeCell ref="A5:A6"/>
    <mergeCell ref="B5:B6"/>
    <mergeCell ref="C5:C6"/>
    <mergeCell ref="D5:H5"/>
    <mergeCell ref="I5:I6"/>
    <mergeCell ref="A10:B10"/>
    <mergeCell ref="C10:W10"/>
    <mergeCell ref="A1:N1"/>
    <mergeCell ref="A2:N2"/>
    <mergeCell ref="A3:N3"/>
    <mergeCell ref="I4:N4"/>
    <mergeCell ref="J5:N5"/>
  </mergeCells>
  <printOptions/>
  <pageMargins left="0.7086614173228347" right="0.7086614173228347" top="0.7480314960629921" bottom="0.7480314960629921" header="0.31496062992125984" footer="0.31496062992125984"/>
  <pageSetup horizontalDpi="600" verticalDpi="600" orientation="landscape" paperSize="9" scale="109" r:id="rId1"/>
</worksheet>
</file>

<file path=xl/worksheets/sheet59.xml><?xml version="1.0" encoding="utf-8"?>
<worksheet xmlns="http://schemas.openxmlformats.org/spreadsheetml/2006/main" xmlns:r="http://schemas.openxmlformats.org/officeDocument/2006/relationships">
  <sheetPr>
    <tabColor theme="0"/>
  </sheetPr>
  <dimension ref="A1:AB11"/>
  <sheetViews>
    <sheetView view="pageBreakPreview" zoomScale="85" zoomScaleSheetLayoutView="85" zoomScalePageLayoutView="0" workbookViewId="0" topLeftCell="A1">
      <selection activeCell="A1" sqref="A1:AH14"/>
    </sheetView>
  </sheetViews>
  <sheetFormatPr defaultColWidth="9.140625" defaultRowHeight="15"/>
  <cols>
    <col min="1" max="1" width="7.00390625" style="1" customWidth="1"/>
    <col min="2" max="2" width="9.140625" style="1" customWidth="1"/>
    <col min="3" max="3" width="14.28125" style="1" customWidth="1"/>
    <col min="4" max="8" width="7.421875" style="1" customWidth="1"/>
    <col min="9" max="9" width="15.57421875" style="1" customWidth="1"/>
    <col min="10" max="10" width="6.8515625" style="1" customWidth="1"/>
    <col min="11" max="11" width="8.57421875" style="1" customWidth="1"/>
    <col min="12" max="12" width="6.140625" style="1" customWidth="1"/>
    <col min="13" max="13" width="6.28125" style="1" customWidth="1"/>
    <col min="14" max="14" width="7.8515625" style="1" customWidth="1"/>
    <col min="15" max="16384" width="9.140625" style="1" customWidth="1"/>
  </cols>
  <sheetData>
    <row r="1" spans="1:14" ht="15.75">
      <c r="A1" s="216" t="s">
        <v>379</v>
      </c>
      <c r="B1" s="216"/>
      <c r="C1" s="216"/>
      <c r="D1" s="216"/>
      <c r="E1" s="216"/>
      <c r="F1" s="216"/>
      <c r="G1" s="216"/>
      <c r="H1" s="216"/>
      <c r="I1" s="216"/>
      <c r="J1" s="216"/>
      <c r="K1" s="216"/>
      <c r="L1" s="216"/>
      <c r="M1" s="216"/>
      <c r="N1" s="216"/>
    </row>
    <row r="2" spans="1:14" ht="61.5" customHeight="1">
      <c r="A2" s="214" t="s">
        <v>380</v>
      </c>
      <c r="B2" s="214"/>
      <c r="C2" s="214"/>
      <c r="D2" s="214"/>
      <c r="E2" s="214"/>
      <c r="F2" s="214"/>
      <c r="G2" s="214"/>
      <c r="H2" s="214"/>
      <c r="I2" s="214"/>
      <c r="J2" s="214"/>
      <c r="K2" s="214"/>
      <c r="L2" s="214"/>
      <c r="M2" s="214"/>
      <c r="N2" s="214"/>
    </row>
    <row r="3" spans="1:14" ht="15.75">
      <c r="A3" s="234" t="s">
        <v>675</v>
      </c>
      <c r="B3" s="234"/>
      <c r="C3" s="234"/>
      <c r="D3" s="234"/>
      <c r="E3" s="234"/>
      <c r="F3" s="234"/>
      <c r="G3" s="234"/>
      <c r="H3" s="234"/>
      <c r="I3" s="234"/>
      <c r="J3" s="234"/>
      <c r="K3" s="234"/>
      <c r="L3" s="234"/>
      <c r="M3" s="234"/>
      <c r="N3" s="234"/>
    </row>
    <row r="4" spans="1:14" ht="15.75">
      <c r="A4" s="14"/>
      <c r="B4" s="14"/>
      <c r="C4" s="14"/>
      <c r="D4" s="14"/>
      <c r="E4" s="14"/>
      <c r="F4" s="14"/>
      <c r="G4" s="14"/>
      <c r="H4" s="14"/>
      <c r="I4" s="290" t="s">
        <v>9</v>
      </c>
      <c r="J4" s="290"/>
      <c r="K4" s="290"/>
      <c r="L4" s="290"/>
      <c r="M4" s="290"/>
      <c r="N4" s="290"/>
    </row>
    <row r="5" spans="1:14" ht="19.5" customHeight="1">
      <c r="A5" s="241" t="s">
        <v>676</v>
      </c>
      <c r="B5" s="241" t="s">
        <v>698</v>
      </c>
      <c r="C5" s="271" t="s">
        <v>381</v>
      </c>
      <c r="D5" s="241" t="s">
        <v>759</v>
      </c>
      <c r="E5" s="241"/>
      <c r="F5" s="241"/>
      <c r="G5" s="241"/>
      <c r="H5" s="241"/>
      <c r="I5" s="271" t="s">
        <v>382</v>
      </c>
      <c r="J5" s="241" t="s">
        <v>759</v>
      </c>
      <c r="K5" s="241"/>
      <c r="L5" s="241"/>
      <c r="M5" s="241"/>
      <c r="N5" s="241"/>
    </row>
    <row r="6" spans="1:14" ht="250.5" customHeight="1">
      <c r="A6" s="241"/>
      <c r="B6" s="241"/>
      <c r="C6" s="271"/>
      <c r="D6" s="46" t="s">
        <v>365</v>
      </c>
      <c r="E6" s="46" t="s">
        <v>366</v>
      </c>
      <c r="F6" s="46" t="s">
        <v>377</v>
      </c>
      <c r="G6" s="46" t="s">
        <v>368</v>
      </c>
      <c r="H6" s="46" t="s">
        <v>369</v>
      </c>
      <c r="I6" s="271"/>
      <c r="J6" s="46" t="s">
        <v>365</v>
      </c>
      <c r="K6" s="46" t="s">
        <v>371</v>
      </c>
      <c r="L6" s="46" t="s">
        <v>367</v>
      </c>
      <c r="M6" s="46" t="s">
        <v>368</v>
      </c>
      <c r="N6" s="46" t="s">
        <v>369</v>
      </c>
    </row>
    <row r="7" spans="1:14" ht="15.75">
      <c r="A7" s="23">
        <v>1</v>
      </c>
      <c r="B7" s="23">
        <v>2</v>
      </c>
      <c r="C7" s="23">
        <v>3</v>
      </c>
      <c r="D7" s="23">
        <v>4</v>
      </c>
      <c r="E7" s="23">
        <v>5</v>
      </c>
      <c r="F7" s="23">
        <v>6</v>
      </c>
      <c r="G7" s="23">
        <v>7</v>
      </c>
      <c r="H7" s="23">
        <v>8</v>
      </c>
      <c r="I7" s="23">
        <v>9</v>
      </c>
      <c r="J7" s="23">
        <v>10</v>
      </c>
      <c r="K7" s="23">
        <v>11</v>
      </c>
      <c r="L7" s="23">
        <v>12</v>
      </c>
      <c r="M7" s="23">
        <v>13</v>
      </c>
      <c r="N7" s="23">
        <v>14</v>
      </c>
    </row>
    <row r="8" spans="1:14" s="101" customFormat="1" ht="15.75">
      <c r="A8" s="23"/>
      <c r="B8" s="23"/>
      <c r="C8" s="18">
        <f>SUM(D8:H8)</f>
        <v>0</v>
      </c>
      <c r="D8" s="23"/>
      <c r="E8" s="23"/>
      <c r="F8" s="23"/>
      <c r="G8" s="23"/>
      <c r="H8" s="23"/>
      <c r="I8" s="18">
        <f>SUM(J8:N8)</f>
        <v>0</v>
      </c>
      <c r="J8" s="23"/>
      <c r="K8" s="23"/>
      <c r="L8" s="23"/>
      <c r="M8" s="23"/>
      <c r="N8" s="23"/>
    </row>
    <row r="9" spans="3:9" s="89" customFormat="1" ht="15.75">
      <c r="C9" s="89" t="s">
        <v>684</v>
      </c>
      <c r="I9" s="89" t="s">
        <v>684</v>
      </c>
    </row>
    <row r="10" spans="1:28" ht="15.75" customHeight="1">
      <c r="A10" s="329" t="s">
        <v>685</v>
      </c>
      <c r="B10" s="329"/>
      <c r="C10" s="243" t="s">
        <v>686</v>
      </c>
      <c r="D10" s="243"/>
      <c r="E10" s="243"/>
      <c r="F10" s="243"/>
      <c r="G10" s="243"/>
      <c r="H10" s="243"/>
      <c r="I10" s="243"/>
      <c r="J10" s="243"/>
      <c r="K10" s="243"/>
      <c r="L10" s="243"/>
      <c r="M10" s="243"/>
      <c r="N10" s="243"/>
      <c r="O10" s="243"/>
      <c r="P10" s="243"/>
      <c r="Q10" s="243"/>
      <c r="R10" s="243"/>
      <c r="S10" s="243"/>
      <c r="T10" s="243"/>
      <c r="U10" s="243"/>
      <c r="V10" s="243"/>
      <c r="W10" s="243"/>
      <c r="X10" s="8"/>
      <c r="Y10" s="8"/>
      <c r="Z10" s="8"/>
      <c r="AA10" s="8"/>
      <c r="AB10" s="8"/>
    </row>
    <row r="11" spans="1:23" ht="15.75">
      <c r="A11" s="331" t="s">
        <v>383</v>
      </c>
      <c r="B11" s="331"/>
      <c r="C11" s="331"/>
      <c r="D11" s="331"/>
      <c r="E11" s="331"/>
      <c r="F11" s="331"/>
      <c r="G11" s="331"/>
      <c r="H11" s="331"/>
      <c r="I11" s="331"/>
      <c r="J11" s="331"/>
      <c r="K11" s="331"/>
      <c r="L11" s="331"/>
      <c r="M11" s="331"/>
      <c r="N11" s="331"/>
      <c r="O11" s="331"/>
      <c r="P11" s="331"/>
      <c r="Q11" s="331"/>
      <c r="R11" s="331"/>
      <c r="S11" s="331"/>
      <c r="T11" s="331"/>
      <c r="U11" s="331"/>
      <c r="V11" s="331"/>
      <c r="W11" s="331"/>
    </row>
  </sheetData>
  <sheetProtection/>
  <mergeCells count="13">
    <mergeCell ref="A11:W11"/>
    <mergeCell ref="A5:A6"/>
    <mergeCell ref="B5:B6"/>
    <mergeCell ref="C5:C6"/>
    <mergeCell ref="D5:H5"/>
    <mergeCell ref="I5:I6"/>
    <mergeCell ref="A10:B10"/>
    <mergeCell ref="C10:W10"/>
    <mergeCell ref="A1:N1"/>
    <mergeCell ref="A2:N2"/>
    <mergeCell ref="A3:N3"/>
    <mergeCell ref="I4:N4"/>
    <mergeCell ref="J5:N5"/>
  </mergeCells>
  <printOptions/>
  <pageMargins left="0.7086614173228347" right="0.7086614173228347" top="0.7480314960629921" bottom="0.7480314960629921" header="0.31496062992125984" footer="0.31496062992125984"/>
  <pageSetup horizontalDpi="600" verticalDpi="600" orientation="landscape" paperSize="9" scale="109" r:id="rId1"/>
</worksheet>
</file>

<file path=xl/worksheets/sheet6.xml><?xml version="1.0" encoding="utf-8"?>
<worksheet xmlns="http://schemas.openxmlformats.org/spreadsheetml/2006/main" xmlns:r="http://schemas.openxmlformats.org/officeDocument/2006/relationships">
  <sheetPr>
    <tabColor theme="0"/>
  </sheetPr>
  <dimension ref="A1:W11"/>
  <sheetViews>
    <sheetView view="pageBreakPreview" zoomScale="150" zoomScaleSheetLayoutView="150" zoomScalePageLayoutView="0" workbookViewId="0" topLeftCell="A1">
      <selection activeCell="P5" sqref="P5:Q5"/>
    </sheetView>
  </sheetViews>
  <sheetFormatPr defaultColWidth="9.140625" defaultRowHeight="15"/>
  <cols>
    <col min="1" max="1" width="4.00390625" style="1" customWidth="1"/>
    <col min="2" max="2" width="8.140625" style="1" customWidth="1"/>
    <col min="3" max="3" width="9.140625" style="1" customWidth="1"/>
    <col min="4" max="16" width="4.57421875" style="1" customWidth="1"/>
    <col min="17" max="17" width="5.8515625" style="1" customWidth="1"/>
    <col min="18" max="23" width="4.57421875" style="1" customWidth="1"/>
    <col min="24" max="16384" width="9.140625" style="1" customWidth="1"/>
  </cols>
  <sheetData>
    <row r="1" spans="1:23" ht="15.75">
      <c r="A1" s="22"/>
      <c r="B1" s="22"/>
      <c r="C1" s="22"/>
      <c r="D1" s="22"/>
      <c r="E1" s="22"/>
      <c r="F1" s="22"/>
      <c r="G1" s="22"/>
      <c r="H1" s="22"/>
      <c r="I1" s="22"/>
      <c r="J1" s="22"/>
      <c r="K1" s="22"/>
      <c r="L1" s="22"/>
      <c r="M1" s="22"/>
      <c r="N1" s="22"/>
      <c r="O1" s="239" t="s">
        <v>794</v>
      </c>
      <c r="P1" s="239"/>
      <c r="Q1" s="239"/>
      <c r="R1" s="239"/>
      <c r="S1" s="239"/>
      <c r="T1" s="239"/>
      <c r="U1" s="239"/>
      <c r="V1" s="239"/>
      <c r="W1" s="239"/>
    </row>
    <row r="2" spans="1:23" ht="46.5" customHeight="1">
      <c r="A2" s="214" t="s">
        <v>948</v>
      </c>
      <c r="B2" s="214"/>
      <c r="C2" s="214"/>
      <c r="D2" s="214"/>
      <c r="E2" s="214"/>
      <c r="F2" s="214"/>
      <c r="G2" s="214"/>
      <c r="H2" s="214"/>
      <c r="I2" s="214"/>
      <c r="J2" s="214"/>
      <c r="K2" s="214"/>
      <c r="L2" s="214"/>
      <c r="M2" s="214"/>
      <c r="N2" s="214"/>
      <c r="O2" s="214"/>
      <c r="P2" s="214"/>
      <c r="Q2" s="214"/>
      <c r="R2" s="214"/>
      <c r="S2" s="214"/>
      <c r="T2" s="214"/>
      <c r="U2" s="214"/>
      <c r="V2" s="214"/>
      <c r="W2" s="214"/>
    </row>
    <row r="3" spans="1:23" ht="17.25" customHeight="1">
      <c r="A3" s="22"/>
      <c r="B3" s="22"/>
      <c r="C3" s="22"/>
      <c r="D3" s="22"/>
      <c r="E3" s="22"/>
      <c r="F3" s="22"/>
      <c r="G3" s="22"/>
      <c r="H3" s="22"/>
      <c r="I3" s="22"/>
      <c r="J3" s="22"/>
      <c r="K3" s="22"/>
      <c r="L3" s="22"/>
      <c r="M3" s="22"/>
      <c r="N3" s="22"/>
      <c r="O3" s="22"/>
      <c r="P3" s="22"/>
      <c r="Q3" s="22"/>
      <c r="R3" s="259" t="s">
        <v>5</v>
      </c>
      <c r="S3" s="259"/>
      <c r="T3" s="259"/>
      <c r="U3" s="259"/>
      <c r="V3" s="259"/>
      <c r="W3" s="259"/>
    </row>
    <row r="4" spans="1:23" ht="15.75">
      <c r="A4" s="241" t="s">
        <v>676</v>
      </c>
      <c r="B4" s="241" t="s">
        <v>698</v>
      </c>
      <c r="C4" s="217" t="s">
        <v>717</v>
      </c>
      <c r="D4" s="241" t="s">
        <v>795</v>
      </c>
      <c r="E4" s="241"/>
      <c r="F4" s="241"/>
      <c r="G4" s="241"/>
      <c r="H4" s="241"/>
      <c r="I4" s="241"/>
      <c r="J4" s="241"/>
      <c r="K4" s="241"/>
      <c r="L4" s="241"/>
      <c r="M4" s="241"/>
      <c r="N4" s="241"/>
      <c r="O4" s="241"/>
      <c r="P4" s="241"/>
      <c r="Q4" s="241"/>
      <c r="R4" s="260" t="s">
        <v>705</v>
      </c>
      <c r="S4" s="260"/>
      <c r="T4" s="260"/>
      <c r="U4" s="260"/>
      <c r="V4" s="260"/>
      <c r="W4" s="260"/>
    </row>
    <row r="5" spans="1:23" ht="18" customHeight="1">
      <c r="A5" s="241"/>
      <c r="B5" s="241"/>
      <c r="C5" s="217"/>
      <c r="D5" s="241" t="s">
        <v>796</v>
      </c>
      <c r="E5" s="241"/>
      <c r="F5" s="241" t="s">
        <v>797</v>
      </c>
      <c r="G5" s="241"/>
      <c r="H5" s="241" t="s">
        <v>798</v>
      </c>
      <c r="I5" s="241"/>
      <c r="J5" s="241" t="s">
        <v>799</v>
      </c>
      <c r="K5" s="241"/>
      <c r="L5" s="241" t="s">
        <v>800</v>
      </c>
      <c r="M5" s="241"/>
      <c r="N5" s="241" t="s">
        <v>801</v>
      </c>
      <c r="O5" s="241"/>
      <c r="P5" s="241" t="s">
        <v>802</v>
      </c>
      <c r="Q5" s="241"/>
      <c r="R5" s="241" t="s">
        <v>796</v>
      </c>
      <c r="S5" s="241"/>
      <c r="T5" s="241" t="s">
        <v>797</v>
      </c>
      <c r="U5" s="241"/>
      <c r="V5" s="241" t="s">
        <v>798</v>
      </c>
      <c r="W5" s="241"/>
    </row>
    <row r="6" spans="1:23" ht="94.5" customHeight="1">
      <c r="A6" s="241"/>
      <c r="B6" s="241"/>
      <c r="C6" s="217"/>
      <c r="D6" s="46" t="s">
        <v>803</v>
      </c>
      <c r="E6" s="46" t="s">
        <v>804</v>
      </c>
      <c r="F6" s="46" t="s">
        <v>803</v>
      </c>
      <c r="G6" s="46" t="s">
        <v>804</v>
      </c>
      <c r="H6" s="46" t="s">
        <v>803</v>
      </c>
      <c r="I6" s="46" t="s">
        <v>804</v>
      </c>
      <c r="J6" s="46" t="s">
        <v>803</v>
      </c>
      <c r="K6" s="46" t="s">
        <v>804</v>
      </c>
      <c r="L6" s="46" t="s">
        <v>803</v>
      </c>
      <c r="M6" s="46" t="s">
        <v>804</v>
      </c>
      <c r="N6" s="46" t="s">
        <v>803</v>
      </c>
      <c r="O6" s="46" t="s">
        <v>804</v>
      </c>
      <c r="P6" s="46" t="s">
        <v>803</v>
      </c>
      <c r="Q6" s="46" t="s">
        <v>804</v>
      </c>
      <c r="R6" s="46" t="s">
        <v>803</v>
      </c>
      <c r="S6" s="46" t="s">
        <v>804</v>
      </c>
      <c r="T6" s="46" t="s">
        <v>803</v>
      </c>
      <c r="U6" s="46" t="s">
        <v>804</v>
      </c>
      <c r="V6" s="46" t="s">
        <v>803</v>
      </c>
      <c r="W6" s="46" t="s">
        <v>804</v>
      </c>
    </row>
    <row r="7" spans="1:23" ht="15.75">
      <c r="A7" s="23">
        <v>1</v>
      </c>
      <c r="B7" s="23">
        <v>2</v>
      </c>
      <c r="C7" s="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ht="15.75">
      <c r="A8" s="47">
        <f>1!A8</f>
        <v>50</v>
      </c>
      <c r="B8" s="47" t="str">
        <f>1!B8</f>
        <v>ТАТУ</v>
      </c>
      <c r="C8" s="18">
        <f>D8+E8+F8+G8+H8+I8+J8+K8+L8+M8+N8+O8+P8+Q8+R8+S8+T8+U8+V8+W8</f>
        <v>5434</v>
      </c>
      <c r="D8" s="23">
        <v>459</v>
      </c>
      <c r="E8" s="23">
        <v>919</v>
      </c>
      <c r="F8" s="23">
        <v>448</v>
      </c>
      <c r="G8" s="23">
        <v>900</v>
      </c>
      <c r="H8" s="23">
        <v>453</v>
      </c>
      <c r="I8" s="23">
        <v>816</v>
      </c>
      <c r="J8" s="23">
        <v>424</v>
      </c>
      <c r="K8" s="23">
        <v>864</v>
      </c>
      <c r="L8" s="23">
        <v>0</v>
      </c>
      <c r="M8" s="23">
        <v>0</v>
      </c>
      <c r="N8" s="23">
        <v>0</v>
      </c>
      <c r="O8" s="23">
        <v>0</v>
      </c>
      <c r="P8" s="23">
        <v>0</v>
      </c>
      <c r="Q8" s="23">
        <v>0</v>
      </c>
      <c r="R8" s="23">
        <v>0</v>
      </c>
      <c r="S8" s="23">
        <v>51</v>
      </c>
      <c r="T8" s="23">
        <v>14</v>
      </c>
      <c r="U8" s="23">
        <v>37</v>
      </c>
      <c r="V8" s="23">
        <v>15</v>
      </c>
      <c r="W8" s="23">
        <v>34</v>
      </c>
    </row>
    <row r="9" spans="1:3" ht="15.75">
      <c r="A9" s="20" t="s">
        <v>684</v>
      </c>
      <c r="B9" s="20" t="s">
        <v>684</v>
      </c>
      <c r="C9" s="7" t="s">
        <v>684</v>
      </c>
    </row>
    <row r="10" spans="1:23" s="8" customFormat="1" ht="36.75" customHeight="1">
      <c r="A10" s="224" t="s">
        <v>685</v>
      </c>
      <c r="B10" s="224"/>
      <c r="C10" s="224" t="s">
        <v>742</v>
      </c>
      <c r="D10" s="224"/>
      <c r="E10" s="224"/>
      <c r="F10" s="224"/>
      <c r="G10" s="224"/>
      <c r="H10" s="224"/>
      <c r="I10" s="224"/>
      <c r="J10" s="224"/>
      <c r="K10" s="224"/>
      <c r="L10" s="224"/>
      <c r="M10" s="224"/>
      <c r="N10" s="224"/>
      <c r="O10" s="224"/>
      <c r="P10" s="224"/>
      <c r="Q10" s="224"/>
      <c r="R10" s="224"/>
      <c r="S10" s="224"/>
      <c r="T10" s="224"/>
      <c r="U10" s="224"/>
      <c r="V10" s="224"/>
      <c r="W10" s="224"/>
    </row>
    <row r="11" spans="1:3" ht="16.5" customHeight="1">
      <c r="A11" s="20" t="s">
        <v>684</v>
      </c>
      <c r="C11" s="1" t="s">
        <v>805</v>
      </c>
    </row>
  </sheetData>
  <sheetProtection/>
  <mergeCells count="20">
    <mergeCell ref="O1:W1"/>
    <mergeCell ref="A2:W2"/>
    <mergeCell ref="R3:W3"/>
    <mergeCell ref="A4:A6"/>
    <mergeCell ref="B4:B6"/>
    <mergeCell ref="C4:C6"/>
    <mergeCell ref="D4:Q4"/>
    <mergeCell ref="R4:W4"/>
    <mergeCell ref="D5:E5"/>
    <mergeCell ref="F5:G5"/>
    <mergeCell ref="T5:U5"/>
    <mergeCell ref="V5:W5"/>
    <mergeCell ref="A10:B10"/>
    <mergeCell ref="C10:W10"/>
    <mergeCell ref="H5:I5"/>
    <mergeCell ref="J5:K5"/>
    <mergeCell ref="L5:M5"/>
    <mergeCell ref="N5:O5"/>
    <mergeCell ref="P5:Q5"/>
    <mergeCell ref="R5:S5"/>
  </mergeCells>
  <printOptions/>
  <pageMargins left="0.7" right="0.7" top="0.75" bottom="0.75" header="0.3" footer="0.3"/>
  <pageSetup horizontalDpi="600" verticalDpi="600" orientation="landscape" paperSize="9" scale="110" r:id="rId1"/>
</worksheet>
</file>

<file path=xl/worksheets/sheet60.xml><?xml version="1.0" encoding="utf-8"?>
<worksheet xmlns="http://schemas.openxmlformats.org/spreadsheetml/2006/main" xmlns:r="http://schemas.openxmlformats.org/officeDocument/2006/relationships">
  <sheetPr>
    <tabColor theme="0"/>
  </sheetPr>
  <dimension ref="A1:V11"/>
  <sheetViews>
    <sheetView view="pageBreakPreview" zoomScale="85" zoomScaleSheetLayoutView="85" zoomScalePageLayoutView="0" workbookViewId="0" topLeftCell="A1">
      <selection activeCell="A1" sqref="A1:AH14"/>
    </sheetView>
  </sheetViews>
  <sheetFormatPr defaultColWidth="9.140625" defaultRowHeight="15"/>
  <cols>
    <col min="1" max="1" width="7.7109375" style="1" customWidth="1"/>
    <col min="2" max="2" width="12.28125" style="1" customWidth="1"/>
    <col min="3" max="3" width="17.7109375" style="1" customWidth="1"/>
    <col min="4" max="4" width="7.7109375" style="1" customWidth="1"/>
    <col min="5" max="5" width="7.8515625" style="1" customWidth="1"/>
    <col min="6" max="7" width="6.57421875" style="1" customWidth="1"/>
    <col min="8" max="8" width="7.7109375" style="1" customWidth="1"/>
    <col min="9" max="9" width="13.7109375" style="1" customWidth="1"/>
    <col min="10" max="14" width="7.140625" style="1" customWidth="1"/>
    <col min="15" max="16384" width="9.140625" style="1" customWidth="1"/>
  </cols>
  <sheetData>
    <row r="1" spans="2:14" ht="15.75">
      <c r="B1" s="130"/>
      <c r="C1" s="130"/>
      <c r="D1" s="130"/>
      <c r="E1" s="130"/>
      <c r="F1" s="130"/>
      <c r="G1" s="130"/>
      <c r="H1" s="130"/>
      <c r="I1" s="130"/>
      <c r="J1" s="130"/>
      <c r="K1" s="130"/>
      <c r="L1" s="250" t="s">
        <v>384</v>
      </c>
      <c r="M1" s="250"/>
      <c r="N1" s="250"/>
    </row>
    <row r="2" spans="1:16" ht="41.25" customHeight="1">
      <c r="A2" s="214" t="s">
        <v>385</v>
      </c>
      <c r="B2" s="214"/>
      <c r="C2" s="214"/>
      <c r="D2" s="214"/>
      <c r="E2" s="214"/>
      <c r="F2" s="214"/>
      <c r="G2" s="214"/>
      <c r="H2" s="214"/>
      <c r="I2" s="214"/>
      <c r="J2" s="214"/>
      <c r="K2" s="214"/>
      <c r="L2" s="214"/>
      <c r="M2" s="214"/>
      <c r="N2" s="214"/>
      <c r="O2" s="131"/>
      <c r="P2" s="131"/>
    </row>
    <row r="3" spans="1:16" ht="15.75" customHeight="1">
      <c r="A3" s="234" t="s">
        <v>675</v>
      </c>
      <c r="B3" s="234"/>
      <c r="C3" s="234"/>
      <c r="D3" s="234"/>
      <c r="E3" s="234"/>
      <c r="F3" s="234"/>
      <c r="G3" s="234"/>
      <c r="H3" s="234"/>
      <c r="I3" s="234"/>
      <c r="J3" s="234"/>
      <c r="K3" s="234"/>
      <c r="L3" s="234"/>
      <c r="M3" s="234"/>
      <c r="N3" s="234"/>
      <c r="O3" s="131"/>
      <c r="P3" s="131"/>
    </row>
    <row r="4" spans="1:16" ht="15.75">
      <c r="A4" s="14"/>
      <c r="B4" s="14"/>
      <c r="C4" s="14"/>
      <c r="D4" s="14"/>
      <c r="E4" s="14"/>
      <c r="F4" s="14"/>
      <c r="G4" s="14"/>
      <c r="H4" s="14"/>
      <c r="O4" s="132"/>
      <c r="P4" s="131"/>
    </row>
    <row r="5" spans="1:16" ht="19.5" customHeight="1">
      <c r="A5" s="241" t="s">
        <v>676</v>
      </c>
      <c r="B5" s="241" t="s">
        <v>698</v>
      </c>
      <c r="C5" s="271" t="s">
        <v>386</v>
      </c>
      <c r="D5" s="241" t="s">
        <v>759</v>
      </c>
      <c r="E5" s="241"/>
      <c r="F5" s="241"/>
      <c r="G5" s="241"/>
      <c r="H5" s="241"/>
      <c r="I5" s="271" t="s">
        <v>387</v>
      </c>
      <c r="J5" s="241" t="s">
        <v>759</v>
      </c>
      <c r="K5" s="241"/>
      <c r="L5" s="241"/>
      <c r="M5" s="241"/>
      <c r="N5" s="241"/>
      <c r="O5" s="131"/>
      <c r="P5" s="131"/>
    </row>
    <row r="6" spans="1:16" ht="276.75" customHeight="1">
      <c r="A6" s="241"/>
      <c r="B6" s="241"/>
      <c r="C6" s="271"/>
      <c r="D6" s="46" t="s">
        <v>365</v>
      </c>
      <c r="E6" s="46" t="s">
        <v>371</v>
      </c>
      <c r="F6" s="46" t="s">
        <v>377</v>
      </c>
      <c r="G6" s="46" t="s">
        <v>368</v>
      </c>
      <c r="H6" s="46" t="s">
        <v>369</v>
      </c>
      <c r="I6" s="271"/>
      <c r="J6" s="46" t="s">
        <v>365</v>
      </c>
      <c r="K6" s="46" t="s">
        <v>366</v>
      </c>
      <c r="L6" s="46" t="s">
        <v>367</v>
      </c>
      <c r="M6" s="46" t="s">
        <v>368</v>
      </c>
      <c r="N6" s="46" t="s">
        <v>369</v>
      </c>
      <c r="O6" s="131"/>
      <c r="P6" s="131"/>
    </row>
    <row r="7" spans="1:16" ht="15.75">
      <c r="A7" s="23">
        <v>1</v>
      </c>
      <c r="B7" s="23">
        <v>2</v>
      </c>
      <c r="C7" s="23">
        <v>3</v>
      </c>
      <c r="D7" s="23">
        <v>4</v>
      </c>
      <c r="E7" s="23">
        <v>5</v>
      </c>
      <c r="F7" s="23">
        <v>6</v>
      </c>
      <c r="G7" s="23">
        <v>7</v>
      </c>
      <c r="H7" s="23">
        <v>8</v>
      </c>
      <c r="I7" s="23">
        <v>9</v>
      </c>
      <c r="J7" s="23">
        <v>10</v>
      </c>
      <c r="K7" s="23">
        <v>11</v>
      </c>
      <c r="L7" s="23">
        <v>12</v>
      </c>
      <c r="M7" s="23">
        <v>13</v>
      </c>
      <c r="N7" s="23">
        <v>14</v>
      </c>
      <c r="P7" s="131"/>
    </row>
    <row r="8" spans="1:14" s="101" customFormat="1" ht="15.75">
      <c r="A8" s="23"/>
      <c r="B8" s="23"/>
      <c r="C8" s="18">
        <f>SUM(D8:H8)</f>
        <v>0</v>
      </c>
      <c r="D8" s="23"/>
      <c r="E8" s="23"/>
      <c r="F8" s="23"/>
      <c r="G8" s="23"/>
      <c r="H8" s="23"/>
      <c r="I8" s="18">
        <f>SUM(J8:N8)</f>
        <v>0</v>
      </c>
      <c r="J8" s="23"/>
      <c r="K8" s="23"/>
      <c r="L8" s="23"/>
      <c r="M8" s="23"/>
      <c r="N8" s="23"/>
    </row>
    <row r="9" spans="3:9" s="89" customFormat="1" ht="15.75">
      <c r="C9" s="89" t="s">
        <v>684</v>
      </c>
      <c r="I9" s="89" t="s">
        <v>684</v>
      </c>
    </row>
    <row r="10" spans="1:22" ht="15.75" customHeight="1">
      <c r="A10" s="329" t="s">
        <v>685</v>
      </c>
      <c r="B10" s="329"/>
      <c r="C10" s="243" t="s">
        <v>686</v>
      </c>
      <c r="D10" s="243"/>
      <c r="E10" s="243"/>
      <c r="F10" s="243"/>
      <c r="G10" s="243"/>
      <c r="H10" s="243"/>
      <c r="I10" s="243"/>
      <c r="J10" s="243"/>
      <c r="K10" s="243"/>
      <c r="L10" s="243"/>
      <c r="M10" s="243"/>
      <c r="N10" s="243"/>
      <c r="O10" s="243"/>
      <c r="P10" s="243"/>
      <c r="Q10" s="243"/>
      <c r="R10" s="8"/>
      <c r="S10" s="8"/>
      <c r="T10" s="8"/>
      <c r="U10" s="8"/>
      <c r="V10" s="8"/>
    </row>
    <row r="11" spans="1:17" ht="15.75">
      <c r="A11" s="331" t="s">
        <v>383</v>
      </c>
      <c r="B11" s="331"/>
      <c r="C11" s="331"/>
      <c r="D11" s="331"/>
      <c r="E11" s="331"/>
      <c r="F11" s="331"/>
      <c r="G11" s="331"/>
      <c r="H11" s="331"/>
      <c r="I11" s="331"/>
      <c r="J11" s="331"/>
      <c r="K11" s="331"/>
      <c r="L11" s="331"/>
      <c r="M11" s="331"/>
      <c r="N11" s="331"/>
      <c r="O11" s="331"/>
      <c r="P11" s="331"/>
      <c r="Q11" s="331"/>
    </row>
    <row r="12" s="101" customFormat="1" ht="15.75"/>
  </sheetData>
  <sheetProtection/>
  <mergeCells count="12">
    <mergeCell ref="A11:Q11"/>
    <mergeCell ref="L1:N1"/>
    <mergeCell ref="A2:N2"/>
    <mergeCell ref="A3:N3"/>
    <mergeCell ref="A5:A6"/>
    <mergeCell ref="B5:B6"/>
    <mergeCell ref="C5:C6"/>
    <mergeCell ref="D5:H5"/>
    <mergeCell ref="I5:I6"/>
    <mergeCell ref="J5:N5"/>
    <mergeCell ref="A10:B10"/>
    <mergeCell ref="C10:Q10"/>
  </mergeCell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61.xml><?xml version="1.0" encoding="utf-8"?>
<worksheet xmlns="http://schemas.openxmlformats.org/spreadsheetml/2006/main" xmlns:r="http://schemas.openxmlformats.org/officeDocument/2006/relationships">
  <sheetPr>
    <tabColor theme="0"/>
  </sheetPr>
  <dimension ref="A1:I14"/>
  <sheetViews>
    <sheetView view="pageBreakPreview" zoomScale="160" zoomScaleSheetLayoutView="160" zoomScalePageLayoutView="0" workbookViewId="0" topLeftCell="A1">
      <selection activeCell="W4" sqref="W4:X5"/>
    </sheetView>
  </sheetViews>
  <sheetFormatPr defaultColWidth="9.140625" defaultRowHeight="15"/>
  <sheetData>
    <row r="1" spans="1:9" ht="15">
      <c r="A1" s="333" t="s">
        <v>388</v>
      </c>
      <c r="B1" s="333"/>
      <c r="C1" s="333"/>
      <c r="D1" s="333"/>
      <c r="E1" s="333"/>
      <c r="F1" s="333"/>
      <c r="G1" s="333"/>
      <c r="H1" s="333"/>
      <c r="I1" s="333"/>
    </row>
    <row r="2" spans="1:9" ht="15">
      <c r="A2" s="333"/>
      <c r="B2" s="333"/>
      <c r="C2" s="333"/>
      <c r="D2" s="333"/>
      <c r="E2" s="333"/>
      <c r="F2" s="333"/>
      <c r="G2" s="333"/>
      <c r="H2" s="333"/>
      <c r="I2" s="333"/>
    </row>
    <row r="3" spans="1:9" ht="15">
      <c r="A3" s="333"/>
      <c r="B3" s="333"/>
      <c r="C3" s="333"/>
      <c r="D3" s="333"/>
      <c r="E3" s="333"/>
      <c r="F3" s="333"/>
      <c r="G3" s="333"/>
      <c r="H3" s="333"/>
      <c r="I3" s="333"/>
    </row>
    <row r="4" spans="1:9" ht="15">
      <c r="A4" s="333"/>
      <c r="B4" s="333"/>
      <c r="C4" s="333"/>
      <c r="D4" s="333"/>
      <c r="E4" s="333"/>
      <c r="F4" s="333"/>
      <c r="G4" s="333"/>
      <c r="H4" s="333"/>
      <c r="I4" s="333"/>
    </row>
    <row r="5" spans="1:9" ht="15">
      <c r="A5" s="333"/>
      <c r="B5" s="333"/>
      <c r="C5" s="333"/>
      <c r="D5" s="333"/>
      <c r="E5" s="333"/>
      <c r="F5" s="333"/>
      <c r="G5" s="333"/>
      <c r="H5" s="333"/>
      <c r="I5" s="333"/>
    </row>
    <row r="6" spans="1:9" ht="15">
      <c r="A6" s="333"/>
      <c r="B6" s="333"/>
      <c r="C6" s="333"/>
      <c r="D6" s="333"/>
      <c r="E6" s="333"/>
      <c r="F6" s="333"/>
      <c r="G6" s="333"/>
      <c r="H6" s="333"/>
      <c r="I6" s="333"/>
    </row>
    <row r="7" spans="1:9" ht="15">
      <c r="A7" s="333"/>
      <c r="B7" s="333"/>
      <c r="C7" s="333"/>
      <c r="D7" s="333"/>
      <c r="E7" s="333"/>
      <c r="F7" s="333"/>
      <c r="G7" s="333"/>
      <c r="H7" s="333"/>
      <c r="I7" s="333"/>
    </row>
    <row r="8" spans="1:9" ht="15">
      <c r="A8" s="333"/>
      <c r="B8" s="333"/>
      <c r="C8" s="333"/>
      <c r="D8" s="333"/>
      <c r="E8" s="333"/>
      <c r="F8" s="333"/>
      <c r="G8" s="333"/>
      <c r="H8" s="333"/>
      <c r="I8" s="333"/>
    </row>
    <row r="9" spans="1:9" ht="15">
      <c r="A9" s="333"/>
      <c r="B9" s="333"/>
      <c r="C9" s="333"/>
      <c r="D9" s="333"/>
      <c r="E9" s="333"/>
      <c r="F9" s="333"/>
      <c r="G9" s="333"/>
      <c r="H9" s="333"/>
      <c r="I9" s="333"/>
    </row>
    <row r="10" spans="1:9" ht="15">
      <c r="A10" s="333"/>
      <c r="B10" s="333"/>
      <c r="C10" s="333"/>
      <c r="D10" s="333"/>
      <c r="E10" s="333"/>
      <c r="F10" s="333"/>
      <c r="G10" s="333"/>
      <c r="H10" s="333"/>
      <c r="I10" s="333"/>
    </row>
    <row r="11" spans="1:9" ht="15">
      <c r="A11" s="333"/>
      <c r="B11" s="333"/>
      <c r="C11" s="333"/>
      <c r="D11" s="333"/>
      <c r="E11" s="333"/>
      <c r="F11" s="333"/>
      <c r="G11" s="333"/>
      <c r="H11" s="333"/>
      <c r="I11" s="333"/>
    </row>
    <row r="12" spans="1:9" ht="15">
      <c r="A12" s="333"/>
      <c r="B12" s="333"/>
      <c r="C12" s="333"/>
      <c r="D12" s="333"/>
      <c r="E12" s="333"/>
      <c r="F12" s="333"/>
      <c r="G12" s="333"/>
      <c r="H12" s="333"/>
      <c r="I12" s="333"/>
    </row>
    <row r="13" spans="1:9" ht="15">
      <c r="A13" s="333"/>
      <c r="B13" s="333"/>
      <c r="C13" s="333"/>
      <c r="D13" s="333"/>
      <c r="E13" s="333"/>
      <c r="F13" s="333"/>
      <c r="G13" s="333"/>
      <c r="H13" s="333"/>
      <c r="I13" s="333"/>
    </row>
    <row r="14" spans="1:9" ht="15">
      <c r="A14" s="333"/>
      <c r="B14" s="333"/>
      <c r="C14" s="333"/>
      <c r="D14" s="333"/>
      <c r="E14" s="333"/>
      <c r="F14" s="333"/>
      <c r="G14" s="333"/>
      <c r="H14" s="333"/>
      <c r="I14" s="333"/>
    </row>
  </sheetData>
  <sheetProtection/>
  <mergeCells count="1">
    <mergeCell ref="A1:I1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sheetPr>
    <tabColor theme="0"/>
  </sheetPr>
  <dimension ref="A1:Y19"/>
  <sheetViews>
    <sheetView view="pageBreakPreview" zoomScale="85" zoomScaleSheetLayoutView="85" zoomScalePageLayoutView="0" workbookViewId="0" topLeftCell="A1">
      <selection activeCell="V4" sqref="V4:X6"/>
    </sheetView>
  </sheetViews>
  <sheetFormatPr defaultColWidth="9.140625" defaultRowHeight="15"/>
  <cols>
    <col min="1" max="1" width="5.00390625" style="1" customWidth="1"/>
    <col min="2" max="2" width="9.28125" style="1" customWidth="1"/>
    <col min="3" max="3" width="9.421875" style="1" customWidth="1"/>
    <col min="4" max="4" width="7.7109375" style="1" customWidth="1"/>
    <col min="5" max="5" width="4.57421875" style="1" customWidth="1"/>
    <col min="6" max="6" width="4.7109375" style="1" customWidth="1"/>
    <col min="7" max="7" width="7.28125" style="1" customWidth="1"/>
    <col min="8" max="9" width="5.8515625" style="1" customWidth="1"/>
    <col min="10" max="10" width="5.00390625" style="1" customWidth="1"/>
    <col min="11" max="11" width="3.8515625" style="1" customWidth="1"/>
    <col min="12" max="12" width="5.00390625" style="1" customWidth="1"/>
    <col min="13" max="13" width="9.140625" style="1" customWidth="1"/>
    <col min="14" max="14" width="8.57421875" style="1" customWidth="1"/>
    <col min="15" max="15" width="6.57421875" style="1" customWidth="1"/>
    <col min="16" max="23" width="4.8515625" style="1" customWidth="1"/>
    <col min="24" max="24" width="6.28125" style="1" customWidth="1"/>
    <col min="25" max="25" width="7.140625" style="1" customWidth="1"/>
    <col min="26" max="16384" width="9.140625" style="1" customWidth="1"/>
  </cols>
  <sheetData>
    <row r="1" spans="23:25" ht="15.75">
      <c r="W1" s="239" t="s">
        <v>389</v>
      </c>
      <c r="X1" s="239"/>
      <c r="Y1" s="239"/>
    </row>
    <row r="2" spans="1:25" ht="42" customHeight="1">
      <c r="A2" s="214" t="s">
        <v>390</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5" customHeight="1">
      <c r="A3" s="216" t="s">
        <v>4</v>
      </c>
      <c r="B3" s="216"/>
      <c r="C3" s="216"/>
      <c r="D3" s="216"/>
      <c r="E3" s="216"/>
      <c r="F3" s="216"/>
      <c r="G3" s="216"/>
      <c r="H3" s="216"/>
      <c r="I3" s="216"/>
      <c r="J3" s="216"/>
      <c r="K3" s="216"/>
      <c r="L3" s="216"/>
      <c r="M3" s="216"/>
      <c r="N3" s="216"/>
      <c r="O3" s="216"/>
      <c r="P3" s="216"/>
      <c r="Q3" s="216"/>
      <c r="R3" s="216"/>
      <c r="S3" s="216"/>
      <c r="T3" s="216"/>
      <c r="U3" s="216"/>
      <c r="V3" s="216"/>
      <c r="W3" s="216"/>
      <c r="X3" s="216"/>
      <c r="Y3" s="216"/>
    </row>
    <row r="4" spans="1:25" ht="22.5" customHeight="1">
      <c r="A4" s="218" t="s">
        <v>676</v>
      </c>
      <c r="B4" s="245" t="s">
        <v>434</v>
      </c>
      <c r="C4" s="218" t="s">
        <v>391</v>
      </c>
      <c r="D4" s="218"/>
      <c r="E4" s="217" t="s">
        <v>722</v>
      </c>
      <c r="F4" s="217" t="s">
        <v>721</v>
      </c>
      <c r="G4" s="217" t="s">
        <v>720</v>
      </c>
      <c r="H4" s="217" t="s">
        <v>719</v>
      </c>
      <c r="I4" s="217" t="s">
        <v>718</v>
      </c>
      <c r="J4" s="217" t="s">
        <v>717</v>
      </c>
      <c r="K4" s="218" t="s">
        <v>716</v>
      </c>
      <c r="L4" s="218"/>
      <c r="M4" s="218"/>
      <c r="N4" s="218"/>
      <c r="O4" s="217" t="s">
        <v>715</v>
      </c>
      <c r="P4" s="218" t="s">
        <v>714</v>
      </c>
      <c r="Q4" s="218"/>
      <c r="R4" s="218"/>
      <c r="S4" s="218"/>
      <c r="T4" s="218"/>
      <c r="U4" s="218"/>
      <c r="V4" s="241" t="s">
        <v>392</v>
      </c>
      <c r="W4" s="241"/>
      <c r="X4" s="217" t="s">
        <v>712</v>
      </c>
      <c r="Y4" s="217" t="s">
        <v>711</v>
      </c>
    </row>
    <row r="5" spans="1:25" ht="37.5" customHeight="1">
      <c r="A5" s="218"/>
      <c r="B5" s="245"/>
      <c r="C5" s="218"/>
      <c r="D5" s="218"/>
      <c r="E5" s="217"/>
      <c r="F5" s="217"/>
      <c r="G5" s="217"/>
      <c r="H5" s="217"/>
      <c r="I5" s="217"/>
      <c r="J5" s="217"/>
      <c r="K5" s="218" t="s">
        <v>710</v>
      </c>
      <c r="L5" s="218"/>
      <c r="M5" s="218"/>
      <c r="N5" s="3" t="s">
        <v>709</v>
      </c>
      <c r="O5" s="217"/>
      <c r="P5" s="218"/>
      <c r="Q5" s="218"/>
      <c r="R5" s="218"/>
      <c r="S5" s="218"/>
      <c r="T5" s="218"/>
      <c r="U5" s="218"/>
      <c r="V5" s="241"/>
      <c r="W5" s="241"/>
      <c r="X5" s="217"/>
      <c r="Y5" s="217"/>
    </row>
    <row r="6" spans="1:25" ht="147.75" customHeight="1">
      <c r="A6" s="218"/>
      <c r="B6" s="245"/>
      <c r="C6" s="2" t="s">
        <v>677</v>
      </c>
      <c r="D6" s="2" t="s">
        <v>708</v>
      </c>
      <c r="E6" s="217"/>
      <c r="F6" s="217"/>
      <c r="G6" s="217"/>
      <c r="H6" s="217"/>
      <c r="I6" s="217"/>
      <c r="J6" s="217"/>
      <c r="K6" s="2" t="s">
        <v>677</v>
      </c>
      <c r="L6" s="2" t="s">
        <v>707</v>
      </c>
      <c r="M6" s="2" t="s">
        <v>706</v>
      </c>
      <c r="N6" s="2" t="s">
        <v>677</v>
      </c>
      <c r="O6" s="217"/>
      <c r="P6" s="2" t="s">
        <v>704</v>
      </c>
      <c r="Q6" s="2" t="s">
        <v>703</v>
      </c>
      <c r="R6" s="2" t="s">
        <v>702</v>
      </c>
      <c r="S6" s="2" t="s">
        <v>701</v>
      </c>
      <c r="T6" s="2" t="s">
        <v>700</v>
      </c>
      <c r="U6" s="2" t="s">
        <v>699</v>
      </c>
      <c r="V6" s="46" t="s">
        <v>700</v>
      </c>
      <c r="W6" s="46" t="s">
        <v>699</v>
      </c>
      <c r="X6" s="217"/>
      <c r="Y6" s="217"/>
    </row>
    <row r="7" spans="1:25" ht="15.7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row>
    <row r="8" spans="1:25" ht="15.75">
      <c r="A8" s="3"/>
      <c r="B8" s="3"/>
      <c r="C8" s="12"/>
      <c r="D8" s="12"/>
      <c r="E8" s="12"/>
      <c r="F8" s="12"/>
      <c r="G8" s="12"/>
      <c r="H8" s="12"/>
      <c r="I8" s="12"/>
      <c r="J8" s="13">
        <f>K8+N8</f>
        <v>0</v>
      </c>
      <c r="K8" s="11">
        <f>L8+M8</f>
        <v>0</v>
      </c>
      <c r="L8" s="12"/>
      <c r="M8" s="12"/>
      <c r="N8" s="12"/>
      <c r="O8" s="11" t="e">
        <f>P8/J8</f>
        <v>#DIV/0!</v>
      </c>
      <c r="P8" s="11">
        <f>Q8+R8+S8+T8+U8</f>
        <v>0</v>
      </c>
      <c r="Q8" s="12"/>
      <c r="R8" s="12"/>
      <c r="S8" s="12"/>
      <c r="T8" s="12"/>
      <c r="U8" s="12"/>
      <c r="V8" s="107"/>
      <c r="W8" s="107"/>
      <c r="X8" s="12"/>
      <c r="Y8" s="11" t="e">
        <f>X8/G8*100</f>
        <v>#DIV/0!</v>
      </c>
    </row>
    <row r="9" spans="10:25" s="7" customFormat="1" ht="15.75">
      <c r="J9" s="7" t="s">
        <v>684</v>
      </c>
      <c r="K9" s="7" t="s">
        <v>684</v>
      </c>
      <c r="O9" s="7" t="s">
        <v>684</v>
      </c>
      <c r="P9" s="7" t="s">
        <v>684</v>
      </c>
      <c r="Y9" s="7" t="s">
        <v>684</v>
      </c>
    </row>
    <row r="10" spans="1:25" s="7" customFormat="1" ht="53.25" customHeight="1">
      <c r="A10" s="224" t="s">
        <v>393</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row>
    <row r="11" spans="1:25" s="7" customFormat="1" ht="33" customHeight="1">
      <c r="A11" s="224" t="s">
        <v>696</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row>
    <row r="12" spans="1:25" ht="16.5" customHeight="1">
      <c r="A12" s="223" t="s">
        <v>685</v>
      </c>
      <c r="B12" s="223"/>
      <c r="C12" s="223" t="s">
        <v>695</v>
      </c>
      <c r="D12" s="223"/>
      <c r="E12" s="223"/>
      <c r="F12" s="223"/>
      <c r="G12" s="223"/>
      <c r="H12" s="223"/>
      <c r="I12" s="223"/>
      <c r="J12" s="223"/>
      <c r="K12" s="223"/>
      <c r="L12" s="223"/>
      <c r="M12" s="223"/>
      <c r="N12" s="223"/>
      <c r="O12" s="223"/>
      <c r="P12" s="223"/>
      <c r="Q12" s="223"/>
      <c r="R12" s="223"/>
      <c r="S12" s="223"/>
      <c r="T12" s="223"/>
      <c r="U12" s="223"/>
      <c r="V12" s="223"/>
      <c r="W12" s="223"/>
      <c r="X12" s="223"/>
      <c r="Y12" s="223"/>
    </row>
    <row r="13" spans="1:3" ht="20.25" customHeight="1">
      <c r="A13" s="1" t="s">
        <v>684</v>
      </c>
      <c r="C13" s="1" t="s">
        <v>394</v>
      </c>
    </row>
    <row r="14" spans="1:3" ht="20.25" customHeight="1">
      <c r="A14" s="1" t="s">
        <v>684</v>
      </c>
      <c r="C14" s="1" t="s">
        <v>395</v>
      </c>
    </row>
    <row r="15" spans="1:3" ht="20.25" customHeight="1">
      <c r="A15" s="1" t="s">
        <v>684</v>
      </c>
      <c r="C15" s="1" t="s">
        <v>396</v>
      </c>
    </row>
    <row r="16" spans="1:25" ht="20.25" customHeight="1">
      <c r="A16" s="1" t="s">
        <v>692</v>
      </c>
      <c r="C16" s="223" t="s">
        <v>397</v>
      </c>
      <c r="D16" s="223"/>
      <c r="E16" s="223"/>
      <c r="F16" s="223"/>
      <c r="G16" s="223"/>
      <c r="H16" s="223"/>
      <c r="I16" s="223"/>
      <c r="J16" s="223"/>
      <c r="K16" s="223"/>
      <c r="L16" s="223"/>
      <c r="M16" s="223"/>
      <c r="N16" s="223"/>
      <c r="O16" s="223"/>
      <c r="P16" s="223"/>
      <c r="Q16" s="223"/>
      <c r="R16" s="223"/>
      <c r="S16" s="223"/>
      <c r="T16" s="223"/>
      <c r="U16" s="223"/>
      <c r="V16" s="223"/>
      <c r="W16" s="223"/>
      <c r="X16" s="223"/>
      <c r="Y16" s="223"/>
    </row>
    <row r="17" ht="20.25" customHeight="1">
      <c r="A17" s="1" t="s">
        <v>398</v>
      </c>
    </row>
    <row r="18" spans="1:25" ht="30.75" customHeight="1">
      <c r="A18" s="1" t="s">
        <v>399</v>
      </c>
      <c r="C18" s="228" t="s">
        <v>400</v>
      </c>
      <c r="D18" s="228"/>
      <c r="E18" s="228"/>
      <c r="F18" s="228"/>
      <c r="G18" s="228"/>
      <c r="H18" s="228"/>
      <c r="I18" s="228"/>
      <c r="J18" s="228"/>
      <c r="K18" s="228"/>
      <c r="L18" s="228"/>
      <c r="M18" s="228"/>
      <c r="N18" s="228"/>
      <c r="O18" s="228"/>
      <c r="P18" s="228"/>
      <c r="Q18" s="228"/>
      <c r="R18" s="228"/>
      <c r="S18" s="228"/>
      <c r="T18" s="228"/>
      <c r="U18" s="228"/>
      <c r="V18" s="228"/>
      <c r="W18" s="228"/>
      <c r="X18" s="228"/>
      <c r="Y18" s="228"/>
    </row>
    <row r="19" spans="3:10" ht="20.25" customHeight="1">
      <c r="C19" s="236" t="s">
        <v>401</v>
      </c>
      <c r="D19" s="236"/>
      <c r="E19" s="236"/>
      <c r="F19" s="236"/>
      <c r="G19" s="236"/>
      <c r="H19" s="236"/>
      <c r="I19" s="236"/>
      <c r="J19" s="236"/>
    </row>
  </sheetData>
  <sheetProtection/>
  <mergeCells count="26">
    <mergeCell ref="W1:Y1"/>
    <mergeCell ref="A2:Y2"/>
    <mergeCell ref="A3:Y3"/>
    <mergeCell ref="A4:A6"/>
    <mergeCell ref="B4:B6"/>
    <mergeCell ref="C4:D5"/>
    <mergeCell ref="E4:E6"/>
    <mergeCell ref="F4:F6"/>
    <mergeCell ref="G4:G6"/>
    <mergeCell ref="H4:H6"/>
    <mergeCell ref="C19:J19"/>
    <mergeCell ref="X4:X6"/>
    <mergeCell ref="Y4:Y6"/>
    <mergeCell ref="K5:M5"/>
    <mergeCell ref="A10:Y10"/>
    <mergeCell ref="A11:Y11"/>
    <mergeCell ref="A12:B12"/>
    <mergeCell ref="C12:Y12"/>
    <mergeCell ref="P4:U5"/>
    <mergeCell ref="V4:W5"/>
    <mergeCell ref="C16:Y16"/>
    <mergeCell ref="C18:Y18"/>
    <mergeCell ref="I4:I6"/>
    <mergeCell ref="J4:J6"/>
    <mergeCell ref="K4:N4"/>
    <mergeCell ref="O4:O6"/>
  </mergeCells>
  <printOptions/>
  <pageMargins left="0.7" right="0.7" top="0.75" bottom="0.75" header="0.3" footer="0.3"/>
  <pageSetup horizontalDpi="600" verticalDpi="600" orientation="landscape" paperSize="9" scale="84" r:id="rId1"/>
</worksheet>
</file>

<file path=xl/worksheets/sheet63.xml><?xml version="1.0" encoding="utf-8"?>
<worksheet xmlns="http://schemas.openxmlformats.org/spreadsheetml/2006/main" xmlns:r="http://schemas.openxmlformats.org/officeDocument/2006/relationships">
  <sheetPr>
    <tabColor theme="0"/>
  </sheetPr>
  <dimension ref="A1:Z18"/>
  <sheetViews>
    <sheetView view="pageBreakPreview" zoomScaleNormal="115" zoomScaleSheetLayoutView="100" zoomScalePageLayoutView="0" workbookViewId="0" topLeftCell="A4">
      <selection activeCell="R4" sqref="R4:X7"/>
    </sheetView>
  </sheetViews>
  <sheetFormatPr defaultColWidth="9.140625" defaultRowHeight="15"/>
  <cols>
    <col min="1" max="1" width="5.00390625" style="1" customWidth="1"/>
    <col min="2" max="2" width="9.140625" style="1" customWidth="1"/>
    <col min="3" max="13" width="4.7109375" style="1" customWidth="1"/>
    <col min="14" max="15" width="6.7109375" style="1" customWidth="1"/>
    <col min="16" max="16" width="8.140625" style="1" customWidth="1"/>
    <col min="17" max="23" width="4.140625" style="1" customWidth="1"/>
    <col min="24" max="24" width="10.140625" style="1" customWidth="1"/>
    <col min="25" max="16384" width="9.140625" style="1" customWidth="1"/>
  </cols>
  <sheetData>
    <row r="1" spans="23:25" ht="15.75">
      <c r="W1" s="250" t="s">
        <v>402</v>
      </c>
      <c r="X1" s="250"/>
      <c r="Y1" s="250"/>
    </row>
    <row r="2" spans="1:25" ht="51" customHeight="1">
      <c r="A2" s="334" t="s">
        <v>403</v>
      </c>
      <c r="B2" s="334"/>
      <c r="C2" s="334"/>
      <c r="D2" s="334"/>
      <c r="E2" s="334"/>
      <c r="F2" s="334"/>
      <c r="G2" s="334"/>
      <c r="H2" s="334"/>
      <c r="I2" s="334"/>
      <c r="J2" s="334"/>
      <c r="K2" s="334"/>
      <c r="L2" s="334"/>
      <c r="M2" s="334"/>
      <c r="N2" s="334"/>
      <c r="O2" s="334"/>
      <c r="P2" s="334"/>
      <c r="Q2" s="334"/>
      <c r="R2" s="334"/>
      <c r="S2" s="334"/>
      <c r="T2" s="334"/>
      <c r="U2" s="334"/>
      <c r="V2" s="334"/>
      <c r="W2" s="334"/>
      <c r="X2" s="334"/>
      <c r="Y2" s="334"/>
    </row>
    <row r="3" spans="1:25" ht="19.5" customHeight="1">
      <c r="A3" s="133"/>
      <c r="B3" s="133"/>
      <c r="C3" s="133"/>
      <c r="D3" s="133"/>
      <c r="E3" s="133"/>
      <c r="F3" s="133"/>
      <c r="G3" s="133"/>
      <c r="H3" s="133"/>
      <c r="I3" s="133"/>
      <c r="J3" s="133"/>
      <c r="K3" s="133"/>
      <c r="L3" s="133"/>
      <c r="M3" s="133"/>
      <c r="N3" s="133"/>
      <c r="O3" s="133"/>
      <c r="P3" s="133"/>
      <c r="Q3" s="133"/>
      <c r="R3" s="335" t="s">
        <v>6</v>
      </c>
      <c r="S3" s="335"/>
      <c r="T3" s="335"/>
      <c r="U3" s="335"/>
      <c r="V3" s="335"/>
      <c r="W3" s="335"/>
      <c r="X3" s="335"/>
      <c r="Y3" s="335"/>
    </row>
    <row r="4" spans="1:26" ht="27.75" customHeight="1">
      <c r="A4" s="218" t="s">
        <v>676</v>
      </c>
      <c r="B4" s="218" t="s">
        <v>434</v>
      </c>
      <c r="C4" s="218" t="s">
        <v>726</v>
      </c>
      <c r="D4" s="218"/>
      <c r="E4" s="218"/>
      <c r="F4" s="218"/>
      <c r="G4" s="218"/>
      <c r="H4" s="218"/>
      <c r="I4" s="218"/>
      <c r="J4" s="218"/>
      <c r="K4" s="218"/>
      <c r="L4" s="218"/>
      <c r="M4" s="218"/>
      <c r="N4" s="218"/>
      <c r="O4" s="218"/>
      <c r="P4" s="217" t="s">
        <v>727</v>
      </c>
      <c r="Q4" s="217" t="s">
        <v>728</v>
      </c>
      <c r="R4" s="218" t="s">
        <v>729</v>
      </c>
      <c r="S4" s="218"/>
      <c r="T4" s="218"/>
      <c r="U4" s="218"/>
      <c r="V4" s="218"/>
      <c r="W4" s="218"/>
      <c r="X4" s="244" t="s">
        <v>404</v>
      </c>
      <c r="Y4" s="244" t="s">
        <v>730</v>
      </c>
      <c r="Z4" s="232" t="s">
        <v>1</v>
      </c>
    </row>
    <row r="5" spans="1:26" ht="27.75" customHeight="1">
      <c r="A5" s="218"/>
      <c r="B5" s="218"/>
      <c r="C5" s="217" t="s">
        <v>677</v>
      </c>
      <c r="D5" s="218" t="s">
        <v>731</v>
      </c>
      <c r="E5" s="218"/>
      <c r="F5" s="218"/>
      <c r="G5" s="218"/>
      <c r="H5" s="218"/>
      <c r="I5" s="218" t="s">
        <v>732</v>
      </c>
      <c r="J5" s="218"/>
      <c r="K5" s="218"/>
      <c r="L5" s="218"/>
      <c r="M5" s="218"/>
      <c r="N5" s="217" t="s">
        <v>733</v>
      </c>
      <c r="O5" s="217" t="s">
        <v>708</v>
      </c>
      <c r="P5" s="217"/>
      <c r="Q5" s="217"/>
      <c r="R5" s="217" t="s">
        <v>734</v>
      </c>
      <c r="S5" s="217" t="s">
        <v>735</v>
      </c>
      <c r="T5" s="217" t="s">
        <v>736</v>
      </c>
      <c r="U5" s="217" t="s">
        <v>737</v>
      </c>
      <c r="V5" s="217" t="s">
        <v>738</v>
      </c>
      <c r="W5" s="217" t="s">
        <v>677</v>
      </c>
      <c r="X5" s="244"/>
      <c r="Y5" s="244"/>
      <c r="Z5" s="232"/>
    </row>
    <row r="6" spans="1:26" ht="15.75">
      <c r="A6" s="218"/>
      <c r="B6" s="218"/>
      <c r="C6" s="217"/>
      <c r="D6" s="217" t="s">
        <v>739</v>
      </c>
      <c r="E6" s="217" t="s">
        <v>740</v>
      </c>
      <c r="F6" s="217" t="s">
        <v>741</v>
      </c>
      <c r="G6" s="217" t="s">
        <v>677</v>
      </c>
      <c r="H6" s="217" t="s">
        <v>708</v>
      </c>
      <c r="I6" s="217" t="s">
        <v>739</v>
      </c>
      <c r="J6" s="217" t="s">
        <v>740</v>
      </c>
      <c r="K6" s="217" t="s">
        <v>741</v>
      </c>
      <c r="L6" s="217" t="s">
        <v>677</v>
      </c>
      <c r="M6" s="217" t="s">
        <v>708</v>
      </c>
      <c r="N6" s="217"/>
      <c r="O6" s="217"/>
      <c r="P6" s="217"/>
      <c r="Q6" s="217"/>
      <c r="R6" s="217"/>
      <c r="S6" s="217"/>
      <c r="T6" s="217"/>
      <c r="U6" s="217"/>
      <c r="V6" s="217"/>
      <c r="W6" s="217"/>
      <c r="X6" s="244"/>
      <c r="Y6" s="244"/>
      <c r="Z6" s="232"/>
    </row>
    <row r="7" spans="1:26" ht="145.5" customHeight="1">
      <c r="A7" s="218"/>
      <c r="B7" s="218"/>
      <c r="C7" s="217"/>
      <c r="D7" s="217"/>
      <c r="E7" s="217"/>
      <c r="F7" s="217"/>
      <c r="G7" s="217"/>
      <c r="H7" s="217"/>
      <c r="I7" s="217"/>
      <c r="J7" s="217"/>
      <c r="K7" s="217"/>
      <c r="L7" s="217"/>
      <c r="M7" s="217"/>
      <c r="N7" s="217"/>
      <c r="O7" s="217"/>
      <c r="P7" s="217"/>
      <c r="Q7" s="217"/>
      <c r="R7" s="217"/>
      <c r="S7" s="217"/>
      <c r="T7" s="217"/>
      <c r="U7" s="217"/>
      <c r="V7" s="217"/>
      <c r="W7" s="217"/>
      <c r="X7" s="244"/>
      <c r="Y7" s="244"/>
      <c r="Z7" s="232"/>
    </row>
    <row r="8" spans="1:26" ht="15.75">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c r="W8" s="3">
        <v>23</v>
      </c>
      <c r="X8" s="3">
        <v>24</v>
      </c>
      <c r="Y8" s="3">
        <v>25</v>
      </c>
      <c r="Z8" s="66">
        <v>26</v>
      </c>
    </row>
    <row r="9" spans="1:26" ht="15.75">
      <c r="A9" s="15">
        <f>'46'!A8</f>
        <v>0</v>
      </c>
      <c r="B9" s="15">
        <f>'46'!B8</f>
        <v>0</v>
      </c>
      <c r="C9" s="134">
        <f>G9+L9+N9</f>
        <v>0</v>
      </c>
      <c r="D9" s="135"/>
      <c r="E9" s="135"/>
      <c r="F9" s="135"/>
      <c r="G9" s="134">
        <f>F9+E9+D9</f>
        <v>0</v>
      </c>
      <c r="H9" s="135"/>
      <c r="I9" s="135"/>
      <c r="J9" s="135"/>
      <c r="K9" s="135"/>
      <c r="L9" s="134">
        <f>K9+J9+I9</f>
        <v>0</v>
      </c>
      <c r="M9" s="135"/>
      <c r="N9" s="136"/>
      <c r="O9" s="136"/>
      <c r="P9" s="137" t="e">
        <f>(L9+G9)/C9*100</f>
        <v>#DIV/0!</v>
      </c>
      <c r="Q9" s="135"/>
      <c r="R9" s="135"/>
      <c r="S9" s="135"/>
      <c r="T9" s="135"/>
      <c r="U9" s="135"/>
      <c r="V9" s="19"/>
      <c r="W9" s="138">
        <f>V9+U9+T9+S9+R9</f>
        <v>0</v>
      </c>
      <c r="X9" s="139"/>
      <c r="Y9" s="140"/>
      <c r="Z9" s="19"/>
    </row>
    <row r="10" spans="1:26" s="20" customFormat="1" ht="15.75">
      <c r="A10" s="20" t="s">
        <v>684</v>
      </c>
      <c r="B10" s="20" t="s">
        <v>684</v>
      </c>
      <c r="C10" s="20" t="s">
        <v>684</v>
      </c>
      <c r="G10" s="20" t="s">
        <v>684</v>
      </c>
      <c r="L10" s="20" t="s">
        <v>684</v>
      </c>
      <c r="P10" s="20" t="s">
        <v>684</v>
      </c>
      <c r="W10" s="20" t="s">
        <v>684</v>
      </c>
      <c r="X10" s="1"/>
      <c r="Z10" s="20" t="s">
        <v>178</v>
      </c>
    </row>
    <row r="11" spans="1:25" ht="37.5" customHeight="1">
      <c r="A11" s="231" t="s">
        <v>685</v>
      </c>
      <c r="B11" s="231"/>
      <c r="C11" s="224" t="s">
        <v>742</v>
      </c>
      <c r="D11" s="224"/>
      <c r="E11" s="224"/>
      <c r="F11" s="224"/>
      <c r="G11" s="224"/>
      <c r="H11" s="224"/>
      <c r="I11" s="224"/>
      <c r="J11" s="224"/>
      <c r="K11" s="224"/>
      <c r="L11" s="224"/>
      <c r="M11" s="224"/>
      <c r="N11" s="224"/>
      <c r="O11" s="224"/>
      <c r="P11" s="224"/>
      <c r="Q11" s="224"/>
      <c r="R11" s="224"/>
      <c r="S11" s="224"/>
      <c r="T11" s="224"/>
      <c r="U11" s="224"/>
      <c r="V11" s="224"/>
      <c r="W11" s="224"/>
      <c r="X11" s="224"/>
      <c r="Y11" s="224"/>
    </row>
    <row r="12" spans="1:3" ht="15.75">
      <c r="A12" s="1" t="s">
        <v>684</v>
      </c>
      <c r="C12" s="1" t="s">
        <v>743</v>
      </c>
    </row>
    <row r="13" spans="1:3" ht="15.75">
      <c r="A13" s="1" t="s">
        <v>684</v>
      </c>
      <c r="C13" s="1" t="s">
        <v>744</v>
      </c>
    </row>
    <row r="14" spans="1:3" ht="15.75">
      <c r="A14" s="1" t="s">
        <v>684</v>
      </c>
      <c r="C14" s="1" t="s">
        <v>745</v>
      </c>
    </row>
    <row r="15" ht="15.75">
      <c r="C15" s="1" t="s">
        <v>405</v>
      </c>
    </row>
    <row r="16" spans="1:25" ht="16.5" customHeight="1">
      <c r="A16" s="62" t="s">
        <v>692</v>
      </c>
      <c r="C16" s="229" t="s">
        <v>406</v>
      </c>
      <c r="D16" s="229"/>
      <c r="E16" s="229"/>
      <c r="F16" s="229"/>
      <c r="G16" s="229"/>
      <c r="H16" s="229"/>
      <c r="I16" s="229"/>
      <c r="J16" s="229"/>
      <c r="K16" s="229"/>
      <c r="L16" s="229"/>
      <c r="M16" s="229"/>
      <c r="N16" s="229"/>
      <c r="O16" s="229"/>
      <c r="P16" s="229"/>
      <c r="Q16" s="229"/>
      <c r="R16" s="229"/>
      <c r="S16" s="229"/>
      <c r="T16" s="229"/>
      <c r="U16" s="229"/>
      <c r="V16" s="229"/>
      <c r="W16" s="229"/>
      <c r="X16" s="229"/>
      <c r="Y16" s="229"/>
    </row>
    <row r="17" spans="1:5" ht="15.75">
      <c r="A17" s="1" t="s">
        <v>758</v>
      </c>
      <c r="C17" s="230" t="s">
        <v>759</v>
      </c>
      <c r="D17" s="230"/>
      <c r="E17" s="230"/>
    </row>
    <row r="18" spans="1:26" ht="15.75">
      <c r="A18" s="1" t="s">
        <v>178</v>
      </c>
      <c r="C18" s="233" t="s">
        <v>2</v>
      </c>
      <c r="D18" s="233"/>
      <c r="E18" s="233"/>
      <c r="F18" s="233"/>
      <c r="G18" s="233"/>
      <c r="H18" s="233"/>
      <c r="I18" s="233"/>
      <c r="J18" s="233"/>
      <c r="K18" s="233"/>
      <c r="L18" s="233"/>
      <c r="M18" s="233"/>
      <c r="N18" s="233"/>
      <c r="O18" s="233"/>
      <c r="P18" s="233"/>
      <c r="Q18" s="233"/>
      <c r="R18" s="233"/>
      <c r="S18" s="233"/>
      <c r="T18" s="233"/>
      <c r="U18" s="233"/>
      <c r="V18" s="233"/>
      <c r="W18" s="233"/>
      <c r="X18" s="233"/>
      <c r="Y18" s="233"/>
      <c r="Z18" s="233"/>
    </row>
  </sheetData>
  <sheetProtection/>
  <mergeCells count="38">
    <mergeCell ref="W1:Y1"/>
    <mergeCell ref="A2:Y2"/>
    <mergeCell ref="R3:Y3"/>
    <mergeCell ref="A4:A7"/>
    <mergeCell ref="B4:B7"/>
    <mergeCell ref="C4:O4"/>
    <mergeCell ref="J6:J7"/>
    <mergeCell ref="K6:K7"/>
    <mergeCell ref="H6:H7"/>
    <mergeCell ref="I6:I7"/>
    <mergeCell ref="T5:T7"/>
    <mergeCell ref="U5:U7"/>
    <mergeCell ref="D5:H5"/>
    <mergeCell ref="I5:M5"/>
    <mergeCell ref="P4:P7"/>
    <mergeCell ref="Q4:Q7"/>
    <mergeCell ref="A11:B11"/>
    <mergeCell ref="C11:Y11"/>
    <mergeCell ref="C16:Y16"/>
    <mergeCell ref="G6:G7"/>
    <mergeCell ref="V5:V7"/>
    <mergeCell ref="W5:W7"/>
    <mergeCell ref="C17:E17"/>
    <mergeCell ref="Z4:Z7"/>
    <mergeCell ref="C18:Z18"/>
    <mergeCell ref="L6:L7"/>
    <mergeCell ref="M6:M7"/>
    <mergeCell ref="D6:D7"/>
    <mergeCell ref="E6:E7"/>
    <mergeCell ref="Y4:Y7"/>
    <mergeCell ref="C5:C7"/>
    <mergeCell ref="N5:N7"/>
    <mergeCell ref="O5:O7"/>
    <mergeCell ref="R4:W4"/>
    <mergeCell ref="X4:X7"/>
    <mergeCell ref="R5:R7"/>
    <mergeCell ref="S5:S7"/>
    <mergeCell ref="F6:F7"/>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64.xml><?xml version="1.0" encoding="utf-8"?>
<worksheet xmlns="http://schemas.openxmlformats.org/spreadsheetml/2006/main" xmlns:r="http://schemas.openxmlformats.org/officeDocument/2006/relationships">
  <sheetPr>
    <tabColor theme="0"/>
  </sheetPr>
  <dimension ref="A1:Z13"/>
  <sheetViews>
    <sheetView view="pageBreakPreview" zoomScaleSheetLayoutView="100" zoomScalePageLayoutView="0" workbookViewId="0" topLeftCell="A1">
      <selection activeCell="D4" sqref="D4:Y6"/>
    </sheetView>
  </sheetViews>
  <sheetFormatPr defaultColWidth="9.140625" defaultRowHeight="15"/>
  <cols>
    <col min="1" max="1" width="4.28125" style="1" customWidth="1"/>
    <col min="2" max="2" width="9.140625" style="1" customWidth="1"/>
    <col min="3" max="3" width="5.7109375" style="1" customWidth="1"/>
    <col min="4" max="20" width="4.57421875" style="1" customWidth="1"/>
    <col min="21" max="21" width="4.00390625" style="1" customWidth="1"/>
    <col min="22" max="23" width="4.57421875" style="1" customWidth="1"/>
    <col min="24" max="24" width="6.421875" style="1" customWidth="1"/>
    <col min="25" max="25" width="5.57421875" style="1" customWidth="1"/>
    <col min="26" max="16384" width="9.140625" style="1" customWidth="1"/>
  </cols>
  <sheetData>
    <row r="1" spans="1:25" ht="15.75">
      <c r="A1" s="22"/>
      <c r="B1" s="22"/>
      <c r="C1" s="22"/>
      <c r="D1" s="22"/>
      <c r="E1" s="22"/>
      <c r="F1" s="22"/>
      <c r="G1" s="22"/>
      <c r="H1" s="22"/>
      <c r="I1" s="22"/>
      <c r="J1" s="22"/>
      <c r="K1" s="22"/>
      <c r="L1" s="22"/>
      <c r="M1" s="22"/>
      <c r="N1" s="22"/>
      <c r="O1" s="22"/>
      <c r="P1" s="22"/>
      <c r="Q1" s="22"/>
      <c r="R1" s="22"/>
      <c r="S1" s="22"/>
      <c r="T1" s="239" t="s">
        <v>407</v>
      </c>
      <c r="U1" s="239"/>
      <c r="V1" s="239"/>
      <c r="W1" s="239"/>
      <c r="X1" s="239"/>
      <c r="Y1" s="239"/>
    </row>
    <row r="2" spans="1:25" ht="50.25" customHeight="1">
      <c r="A2" s="234" t="s">
        <v>408</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18" customHeight="1">
      <c r="A3" s="14"/>
      <c r="B3" s="14"/>
      <c r="C3" s="14"/>
      <c r="D3" s="14"/>
      <c r="E3" s="14"/>
      <c r="F3" s="14"/>
      <c r="G3" s="14"/>
      <c r="H3" s="14"/>
      <c r="I3" s="14"/>
      <c r="J3" s="14"/>
      <c r="K3" s="14"/>
      <c r="L3" s="14"/>
      <c r="M3" s="14"/>
      <c r="N3" s="14"/>
      <c r="O3" s="14"/>
      <c r="P3" s="14"/>
      <c r="Q3" s="14"/>
      <c r="R3" s="14"/>
      <c r="S3" s="307" t="s">
        <v>14</v>
      </c>
      <c r="T3" s="307"/>
      <c r="U3" s="307"/>
      <c r="V3" s="307"/>
      <c r="W3" s="307"/>
      <c r="X3" s="307"/>
      <c r="Y3" s="307"/>
    </row>
    <row r="4" spans="1:25" ht="15.75">
      <c r="A4" s="241" t="s">
        <v>676</v>
      </c>
      <c r="B4" s="241" t="str">
        <f>'47'!B4:B7</f>
        <v>ОТМ филиали номи</v>
      </c>
      <c r="C4" s="217" t="s">
        <v>704</v>
      </c>
      <c r="D4" s="218" t="s">
        <v>747</v>
      </c>
      <c r="E4" s="218"/>
      <c r="F4" s="218"/>
      <c r="G4" s="218"/>
      <c r="H4" s="218"/>
      <c r="I4" s="218"/>
      <c r="J4" s="218"/>
      <c r="K4" s="218"/>
      <c r="L4" s="218"/>
      <c r="M4" s="218"/>
      <c r="N4" s="218"/>
      <c r="O4" s="218"/>
      <c r="P4" s="218"/>
      <c r="Q4" s="218"/>
      <c r="R4" s="218"/>
      <c r="S4" s="218"/>
      <c r="T4" s="218"/>
      <c r="U4" s="218"/>
      <c r="V4" s="218"/>
      <c r="W4" s="218"/>
      <c r="X4" s="218"/>
      <c r="Y4" s="218"/>
    </row>
    <row r="5" spans="1:25" ht="25.5" customHeight="1">
      <c r="A5" s="241"/>
      <c r="B5" s="241"/>
      <c r="C5" s="217"/>
      <c r="D5" s="218" t="s">
        <v>748</v>
      </c>
      <c r="E5" s="218"/>
      <c r="F5" s="218"/>
      <c r="G5" s="218"/>
      <c r="H5" s="218" t="s">
        <v>749</v>
      </c>
      <c r="I5" s="218"/>
      <c r="J5" s="218"/>
      <c r="K5" s="218"/>
      <c r="L5" s="218" t="s">
        <v>750</v>
      </c>
      <c r="M5" s="218"/>
      <c r="N5" s="218"/>
      <c r="O5" s="218"/>
      <c r="P5" s="218" t="s">
        <v>751</v>
      </c>
      <c r="Q5" s="218"/>
      <c r="R5" s="218"/>
      <c r="S5" s="218"/>
      <c r="T5" s="218" t="s">
        <v>752</v>
      </c>
      <c r="U5" s="218"/>
      <c r="V5" s="218"/>
      <c r="W5" s="218"/>
      <c r="X5" s="217" t="s">
        <v>753</v>
      </c>
      <c r="Y5" s="217" t="s">
        <v>754</v>
      </c>
    </row>
    <row r="6" spans="1:25" ht="132.75" customHeight="1">
      <c r="A6" s="241"/>
      <c r="B6" s="241"/>
      <c r="C6" s="217"/>
      <c r="D6" s="2" t="s">
        <v>677</v>
      </c>
      <c r="E6" s="2" t="s">
        <v>755</v>
      </c>
      <c r="F6" s="2" t="s">
        <v>708</v>
      </c>
      <c r="G6" s="2" t="s">
        <v>755</v>
      </c>
      <c r="H6" s="2" t="s">
        <v>677</v>
      </c>
      <c r="I6" s="2" t="s">
        <v>755</v>
      </c>
      <c r="J6" s="2" t="s">
        <v>708</v>
      </c>
      <c r="K6" s="2" t="s">
        <v>755</v>
      </c>
      <c r="L6" s="2" t="s">
        <v>677</v>
      </c>
      <c r="M6" s="2" t="s">
        <v>755</v>
      </c>
      <c r="N6" s="2" t="s">
        <v>708</v>
      </c>
      <c r="O6" s="2" t="s">
        <v>755</v>
      </c>
      <c r="P6" s="2" t="s">
        <v>677</v>
      </c>
      <c r="Q6" s="2" t="s">
        <v>755</v>
      </c>
      <c r="R6" s="2" t="s">
        <v>708</v>
      </c>
      <c r="S6" s="2" t="s">
        <v>755</v>
      </c>
      <c r="T6" s="2" t="s">
        <v>677</v>
      </c>
      <c r="U6" s="2" t="s">
        <v>755</v>
      </c>
      <c r="V6" s="2" t="s">
        <v>708</v>
      </c>
      <c r="W6" s="2" t="s">
        <v>755</v>
      </c>
      <c r="X6" s="217"/>
      <c r="Y6" s="217"/>
    </row>
    <row r="7" spans="1:25"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row>
    <row r="8" spans="1:25" ht="15.75">
      <c r="A8" s="15">
        <f>'46'!A8</f>
        <v>0</v>
      </c>
      <c r="B8" s="15">
        <f>'46'!B8</f>
        <v>0</v>
      </c>
      <c r="C8" s="16">
        <f>D8+H8+L8+P8+T8</f>
        <v>0</v>
      </c>
      <c r="D8" s="3"/>
      <c r="E8" s="16" t="e">
        <f>D8/C8*100</f>
        <v>#DIV/0!</v>
      </c>
      <c r="F8" s="3"/>
      <c r="G8" s="16" t="e">
        <f>F8/C8*100</f>
        <v>#DIV/0!</v>
      </c>
      <c r="H8" s="3"/>
      <c r="I8" s="16" t="e">
        <f>H8/C8*100</f>
        <v>#DIV/0!</v>
      </c>
      <c r="J8" s="3"/>
      <c r="K8" s="16" t="e">
        <f>J8/C8*100</f>
        <v>#DIV/0!</v>
      </c>
      <c r="L8" s="3"/>
      <c r="M8" s="16" t="e">
        <f>L8/C8*100</f>
        <v>#DIV/0!</v>
      </c>
      <c r="N8" s="3"/>
      <c r="O8" s="16" t="e">
        <f>N8/C8*100</f>
        <v>#DIV/0!</v>
      </c>
      <c r="P8" s="3"/>
      <c r="Q8" s="16" t="e">
        <f>P8/C8*100</f>
        <v>#DIV/0!</v>
      </c>
      <c r="R8" s="3"/>
      <c r="S8" s="16" t="e">
        <f>R8/C8*100</f>
        <v>#DIV/0!</v>
      </c>
      <c r="T8" s="3"/>
      <c r="U8" s="16" t="e">
        <f>T8/C8*100</f>
        <v>#DIV/0!</v>
      </c>
      <c r="V8" s="3"/>
      <c r="W8" s="16" t="e">
        <f>V8/C8*100</f>
        <v>#DIV/0!</v>
      </c>
      <c r="X8" s="137" t="e">
        <f>(65*D8+55*H8+45*L8+35*P8+25*T8)/(D8+H8+L8+P8+T8)</f>
        <v>#DIV/0!</v>
      </c>
      <c r="Y8" s="137" t="e">
        <f>(65*F8+55*J8+45*N8+35*R8+25*V8)/(F8+J8+N8+R8+V8)</f>
        <v>#DIV/0!</v>
      </c>
    </row>
    <row r="9" spans="4:22" s="20" customFormat="1" ht="15.75">
      <c r="D9" s="20" t="s">
        <v>684</v>
      </c>
      <c r="F9" s="20" t="s">
        <v>684</v>
      </c>
      <c r="H9" s="20" t="s">
        <v>684</v>
      </c>
      <c r="J9" s="20" t="s">
        <v>684</v>
      </c>
      <c r="L9" s="20" t="s">
        <v>684</v>
      </c>
      <c r="N9" s="20" t="s">
        <v>684</v>
      </c>
      <c r="P9" s="20" t="s">
        <v>684</v>
      </c>
      <c r="R9" s="20" t="s">
        <v>684</v>
      </c>
      <c r="T9" s="20" t="s">
        <v>684</v>
      </c>
      <c r="V9" s="20" t="s">
        <v>684</v>
      </c>
    </row>
    <row r="10" spans="1:26" ht="34.5" customHeight="1">
      <c r="A10" s="223" t="s">
        <v>685</v>
      </c>
      <c r="B10" s="223"/>
      <c r="C10" s="228" t="s">
        <v>409</v>
      </c>
      <c r="D10" s="228"/>
      <c r="E10" s="228"/>
      <c r="F10" s="228"/>
      <c r="G10" s="228"/>
      <c r="H10" s="228"/>
      <c r="I10" s="228"/>
      <c r="J10" s="228"/>
      <c r="K10" s="228"/>
      <c r="L10" s="228"/>
      <c r="M10" s="228"/>
      <c r="N10" s="228"/>
      <c r="O10" s="228"/>
      <c r="P10" s="228"/>
      <c r="Q10" s="228"/>
      <c r="R10" s="228"/>
      <c r="S10" s="228"/>
      <c r="T10" s="228"/>
      <c r="U10" s="228"/>
      <c r="V10" s="228"/>
      <c r="W10" s="228"/>
      <c r="X10" s="228"/>
      <c r="Y10" s="228"/>
      <c r="Z10" s="37"/>
    </row>
    <row r="11" spans="1:25" ht="15.75">
      <c r="A11" s="1" t="s">
        <v>684</v>
      </c>
      <c r="C11" s="223" t="s">
        <v>757</v>
      </c>
      <c r="D11" s="223"/>
      <c r="E11" s="223"/>
      <c r="F11" s="223"/>
      <c r="G11" s="223"/>
      <c r="H11" s="223"/>
      <c r="I11" s="223"/>
      <c r="J11" s="223"/>
      <c r="K11" s="223"/>
      <c r="L11" s="223"/>
      <c r="M11" s="223"/>
      <c r="N11" s="223"/>
      <c r="O11" s="223"/>
      <c r="P11" s="223"/>
      <c r="Q11" s="223"/>
      <c r="R11" s="223"/>
      <c r="S11" s="223"/>
      <c r="T11" s="223"/>
      <c r="U11" s="223"/>
      <c r="V11" s="223"/>
      <c r="W11" s="223"/>
      <c r="X11" s="223"/>
      <c r="Y11" s="223"/>
    </row>
    <row r="12" spans="1:5" ht="15.75">
      <c r="A12" s="1" t="s">
        <v>758</v>
      </c>
      <c r="C12" s="230" t="s">
        <v>759</v>
      </c>
      <c r="D12" s="230"/>
      <c r="E12" s="230"/>
    </row>
    <row r="13" spans="1:3" ht="17.25" customHeight="1">
      <c r="A13" s="1" t="s">
        <v>692</v>
      </c>
      <c r="C13" s="1" t="s">
        <v>410</v>
      </c>
    </row>
  </sheetData>
  <sheetProtection/>
  <mergeCells count="18">
    <mergeCell ref="A10:B10"/>
    <mergeCell ref="C10:Y10"/>
    <mergeCell ref="T1:Y1"/>
    <mergeCell ref="A2:Y2"/>
    <mergeCell ref="S3:Y3"/>
    <mergeCell ref="A4:A6"/>
    <mergeCell ref="B4:B6"/>
    <mergeCell ref="C4:C6"/>
    <mergeCell ref="D4:Y4"/>
    <mergeCell ref="D5:G5"/>
    <mergeCell ref="C11:Y11"/>
    <mergeCell ref="C12:E12"/>
    <mergeCell ref="P5:S5"/>
    <mergeCell ref="T5:W5"/>
    <mergeCell ref="X5:X6"/>
    <mergeCell ref="Y5:Y6"/>
    <mergeCell ref="H5:K5"/>
    <mergeCell ref="L5:O5"/>
  </mergeCells>
  <printOptions/>
  <pageMargins left="0.53" right="0.46" top="0.52" bottom="0.7480314960629921" header="0.31496062992125984" footer="0.31496062992125984"/>
  <pageSetup horizontalDpi="600" verticalDpi="600" orientation="landscape" paperSize="9" scale="110" r:id="rId1"/>
</worksheet>
</file>

<file path=xl/worksheets/sheet65.xml><?xml version="1.0" encoding="utf-8"?>
<worksheet xmlns="http://schemas.openxmlformats.org/spreadsheetml/2006/main" xmlns:r="http://schemas.openxmlformats.org/officeDocument/2006/relationships">
  <sheetPr>
    <tabColor theme="0"/>
  </sheetPr>
  <dimension ref="A1:Z14"/>
  <sheetViews>
    <sheetView view="pageBreakPreview" zoomScale="85" zoomScaleSheetLayoutView="85" zoomScalePageLayoutView="0" workbookViewId="0" topLeftCell="A1">
      <selection activeCell="W4" sqref="W4:X7"/>
    </sheetView>
  </sheetViews>
  <sheetFormatPr defaultColWidth="9.140625" defaultRowHeight="15"/>
  <cols>
    <col min="1" max="1" width="7.57421875" style="1" customWidth="1"/>
    <col min="2" max="2" width="7.8515625" style="1" customWidth="1"/>
    <col min="3" max="3" width="5.8515625" style="1" customWidth="1"/>
    <col min="4" max="4" width="10.421875" style="1" customWidth="1"/>
    <col min="5" max="5" width="3.7109375" style="1" customWidth="1"/>
    <col min="6" max="6" width="3.421875" style="1" customWidth="1"/>
    <col min="7" max="7" width="4.421875" style="1" customWidth="1"/>
    <col min="8" max="8" width="4.57421875" style="1" customWidth="1"/>
    <col min="9" max="9" width="5.140625" style="1" customWidth="1"/>
    <col min="10" max="10" width="6.00390625" style="1" customWidth="1"/>
    <col min="11" max="11" width="5.421875" style="1" customWidth="1"/>
    <col min="12" max="12" width="5.140625" style="1" customWidth="1"/>
    <col min="13" max="13" width="5.421875" style="1" customWidth="1"/>
    <col min="14" max="14" width="6.140625" style="1" customWidth="1"/>
    <col min="15" max="15" width="9.140625" style="1" customWidth="1"/>
    <col min="16" max="16" width="6.421875" style="1" customWidth="1"/>
    <col min="17" max="17" width="9.140625" style="1" customWidth="1"/>
    <col min="18" max="19" width="4.57421875" style="1" customWidth="1"/>
    <col min="20" max="20" width="5.00390625" style="1" customWidth="1"/>
    <col min="21" max="21" width="7.421875" style="1" customWidth="1"/>
    <col min="22" max="22" width="6.140625" style="1" customWidth="1"/>
    <col min="23" max="23" width="5.57421875" style="1" customWidth="1"/>
    <col min="24" max="16384" width="9.140625" style="1" customWidth="1"/>
  </cols>
  <sheetData>
    <row r="1" spans="20:23" ht="15.75">
      <c r="T1" s="250" t="s">
        <v>411</v>
      </c>
      <c r="U1" s="250"/>
      <c r="V1" s="250"/>
      <c r="W1" s="250"/>
    </row>
    <row r="2" spans="1:23" ht="51" customHeight="1">
      <c r="A2" s="251" t="s">
        <v>596</v>
      </c>
      <c r="B2" s="251"/>
      <c r="C2" s="251"/>
      <c r="D2" s="251"/>
      <c r="E2" s="251"/>
      <c r="F2" s="251"/>
      <c r="G2" s="251"/>
      <c r="H2" s="251"/>
      <c r="I2" s="251"/>
      <c r="J2" s="251"/>
      <c r="K2" s="251"/>
      <c r="L2" s="251"/>
      <c r="M2" s="251"/>
      <c r="N2" s="251"/>
      <c r="O2" s="251"/>
      <c r="P2" s="251"/>
      <c r="Q2" s="251"/>
      <c r="R2" s="251"/>
      <c r="S2" s="251"/>
      <c r="T2" s="251"/>
      <c r="U2" s="251"/>
      <c r="V2" s="251"/>
      <c r="W2" s="251"/>
    </row>
    <row r="3" spans="1:23" ht="17.25" customHeight="1">
      <c r="A3" s="28"/>
      <c r="B3" s="28"/>
      <c r="C3" s="28"/>
      <c r="D3" s="28"/>
      <c r="E3" s="28"/>
      <c r="F3" s="28"/>
      <c r="G3" s="28"/>
      <c r="H3" s="28"/>
      <c r="I3" s="28"/>
      <c r="J3" s="28"/>
      <c r="K3" s="28"/>
      <c r="L3" s="28"/>
      <c r="M3" s="28"/>
      <c r="N3" s="28"/>
      <c r="O3" s="28"/>
      <c r="P3" s="28"/>
      <c r="Q3" s="28"/>
      <c r="R3" s="315" t="s">
        <v>5</v>
      </c>
      <c r="S3" s="315"/>
      <c r="T3" s="315"/>
      <c r="U3" s="315"/>
      <c r="V3" s="315"/>
      <c r="W3" s="315"/>
    </row>
    <row r="4" spans="1:23" ht="15.75" customHeight="1">
      <c r="A4" s="245" t="s">
        <v>676</v>
      </c>
      <c r="B4" s="244" t="str">
        <f>'48'!B4:B6</f>
        <v>ОТМ филиали номи</v>
      </c>
      <c r="C4" s="245" t="s">
        <v>762</v>
      </c>
      <c r="D4" s="245" t="s">
        <v>763</v>
      </c>
      <c r="E4" s="245" t="s">
        <v>707</v>
      </c>
      <c r="F4" s="245"/>
      <c r="G4" s="245"/>
      <c r="H4" s="245" t="s">
        <v>764</v>
      </c>
      <c r="I4" s="245"/>
      <c r="J4" s="245"/>
      <c r="K4" s="245" t="s">
        <v>597</v>
      </c>
      <c r="L4" s="245"/>
      <c r="M4" s="245"/>
      <c r="N4" s="249" t="s">
        <v>765</v>
      </c>
      <c r="O4" s="249"/>
      <c r="P4" s="249"/>
      <c r="Q4" s="249"/>
      <c r="R4" s="245" t="s">
        <v>766</v>
      </c>
      <c r="S4" s="245"/>
      <c r="T4" s="245"/>
      <c r="U4" s="245" t="s">
        <v>767</v>
      </c>
      <c r="V4" s="245"/>
      <c r="W4" s="244" t="s">
        <v>598</v>
      </c>
    </row>
    <row r="5" spans="1:23" ht="66.75" customHeight="1">
      <c r="A5" s="245"/>
      <c r="B5" s="244"/>
      <c r="C5" s="245"/>
      <c r="D5" s="245"/>
      <c r="E5" s="245"/>
      <c r="F5" s="245"/>
      <c r="G5" s="245"/>
      <c r="H5" s="245"/>
      <c r="I5" s="245"/>
      <c r="J5" s="245"/>
      <c r="K5" s="245"/>
      <c r="L5" s="245"/>
      <c r="M5" s="245"/>
      <c r="N5" s="249"/>
      <c r="O5" s="249"/>
      <c r="P5" s="249"/>
      <c r="Q5" s="249"/>
      <c r="R5" s="245"/>
      <c r="S5" s="245"/>
      <c r="T5" s="245"/>
      <c r="U5" s="245"/>
      <c r="V5" s="245"/>
      <c r="W5" s="244"/>
    </row>
    <row r="6" spans="1:23" ht="47.25" customHeight="1">
      <c r="A6" s="245"/>
      <c r="B6" s="244"/>
      <c r="C6" s="245"/>
      <c r="D6" s="245"/>
      <c r="E6" s="244" t="s">
        <v>762</v>
      </c>
      <c r="F6" s="244" t="s">
        <v>769</v>
      </c>
      <c r="G6" s="244" t="s">
        <v>708</v>
      </c>
      <c r="H6" s="244" t="s">
        <v>762</v>
      </c>
      <c r="I6" s="244" t="s">
        <v>769</v>
      </c>
      <c r="J6" s="244" t="s">
        <v>708</v>
      </c>
      <c r="K6" s="244" t="s">
        <v>599</v>
      </c>
      <c r="L6" s="244" t="s">
        <v>600</v>
      </c>
      <c r="M6" s="244" t="s">
        <v>772</v>
      </c>
      <c r="N6" s="245" t="s">
        <v>770</v>
      </c>
      <c r="O6" s="245"/>
      <c r="P6" s="245" t="s">
        <v>771</v>
      </c>
      <c r="Q6" s="245"/>
      <c r="R6" s="244" t="s">
        <v>601</v>
      </c>
      <c r="S6" s="244" t="s">
        <v>772</v>
      </c>
      <c r="T6" s="253" t="s">
        <v>773</v>
      </c>
      <c r="U6" s="244" t="s">
        <v>775</v>
      </c>
      <c r="V6" s="244" t="s">
        <v>776</v>
      </c>
      <c r="W6" s="244"/>
    </row>
    <row r="7" spans="1:23" ht="173.25">
      <c r="A7" s="245"/>
      <c r="B7" s="244"/>
      <c r="C7" s="245"/>
      <c r="D7" s="245"/>
      <c r="E7" s="244"/>
      <c r="F7" s="244"/>
      <c r="G7" s="244"/>
      <c r="H7" s="244"/>
      <c r="I7" s="244"/>
      <c r="J7" s="244"/>
      <c r="K7" s="244"/>
      <c r="L7" s="244"/>
      <c r="M7" s="244"/>
      <c r="N7" s="29" t="s">
        <v>677</v>
      </c>
      <c r="O7" s="29" t="s">
        <v>777</v>
      </c>
      <c r="P7" s="29" t="s">
        <v>677</v>
      </c>
      <c r="Q7" s="29" t="s">
        <v>777</v>
      </c>
      <c r="R7" s="244"/>
      <c r="S7" s="244"/>
      <c r="T7" s="255"/>
      <c r="U7" s="244"/>
      <c r="V7" s="244"/>
      <c r="W7" s="244"/>
    </row>
    <row r="8" spans="1:23" ht="15.75">
      <c r="A8" s="30">
        <v>1</v>
      </c>
      <c r="B8" s="30">
        <v>2</v>
      </c>
      <c r="C8" s="30">
        <v>3</v>
      </c>
      <c r="D8" s="30">
        <v>4</v>
      </c>
      <c r="E8" s="30">
        <v>5</v>
      </c>
      <c r="F8" s="30">
        <v>6</v>
      </c>
      <c r="G8" s="30">
        <v>7</v>
      </c>
      <c r="H8" s="30">
        <v>8</v>
      </c>
      <c r="I8" s="30">
        <v>9</v>
      </c>
      <c r="J8" s="30">
        <v>10</v>
      </c>
      <c r="K8" s="30">
        <v>11</v>
      </c>
      <c r="L8" s="30">
        <v>12</v>
      </c>
      <c r="M8" s="30">
        <v>13</v>
      </c>
      <c r="N8" s="30">
        <v>14</v>
      </c>
      <c r="O8" s="30">
        <v>15</v>
      </c>
      <c r="P8" s="30">
        <v>16</v>
      </c>
      <c r="Q8" s="30">
        <v>17</v>
      </c>
      <c r="R8" s="30">
        <v>18</v>
      </c>
      <c r="S8" s="30">
        <v>19</v>
      </c>
      <c r="T8" s="30">
        <v>20</v>
      </c>
      <c r="U8" s="30">
        <v>21</v>
      </c>
      <c r="V8" s="30">
        <v>22</v>
      </c>
      <c r="W8" s="31">
        <v>23</v>
      </c>
    </row>
    <row r="9" spans="1:23" ht="15.75">
      <c r="A9" s="32">
        <f>'46'!A8</f>
        <v>0</v>
      </c>
      <c r="B9" s="32">
        <f>'46'!B8</f>
        <v>0</v>
      </c>
      <c r="C9" s="33">
        <f>E9+H9</f>
        <v>0</v>
      </c>
      <c r="D9" s="34">
        <f>F9+I9+U9+V9+W9</f>
        <v>0</v>
      </c>
      <c r="E9" s="30"/>
      <c r="F9" s="30"/>
      <c r="G9" s="30"/>
      <c r="H9" s="30"/>
      <c r="I9" s="30"/>
      <c r="J9" s="30"/>
      <c r="K9" s="30"/>
      <c r="L9" s="30"/>
      <c r="M9" s="30"/>
      <c r="N9" s="30"/>
      <c r="O9" s="30"/>
      <c r="P9" s="30"/>
      <c r="Q9" s="30"/>
      <c r="R9" s="30"/>
      <c r="S9" s="30"/>
      <c r="T9" s="30"/>
      <c r="U9" s="30"/>
      <c r="V9" s="30"/>
      <c r="W9" s="31"/>
    </row>
    <row r="10" spans="1:23" ht="15.75">
      <c r="A10" s="35" t="s">
        <v>684</v>
      </c>
      <c r="B10" s="35" t="s">
        <v>684</v>
      </c>
      <c r="C10" s="35" t="s">
        <v>684</v>
      </c>
      <c r="D10" s="35" t="s">
        <v>684</v>
      </c>
      <c r="E10" s="35"/>
      <c r="F10" s="35"/>
      <c r="G10" s="35"/>
      <c r="H10" s="35"/>
      <c r="I10" s="35"/>
      <c r="J10" s="35"/>
      <c r="K10" s="35"/>
      <c r="L10" s="35"/>
      <c r="M10" s="35"/>
      <c r="N10" s="35"/>
      <c r="O10" s="35"/>
      <c r="P10" s="35"/>
      <c r="Q10" s="35"/>
      <c r="R10" s="35"/>
      <c r="S10" s="35"/>
      <c r="T10" s="35"/>
      <c r="U10" s="35"/>
      <c r="V10" s="35"/>
      <c r="W10" s="141"/>
    </row>
    <row r="11" spans="1:26" ht="33.75" customHeight="1">
      <c r="A11" s="75" t="s">
        <v>685</v>
      </c>
      <c r="B11" s="224" t="s">
        <v>742</v>
      </c>
      <c r="C11" s="224"/>
      <c r="D11" s="224"/>
      <c r="E11" s="224"/>
      <c r="F11" s="224"/>
      <c r="G11" s="224"/>
      <c r="H11" s="224"/>
      <c r="I11" s="224"/>
      <c r="J11" s="224"/>
      <c r="K11" s="224"/>
      <c r="L11" s="224"/>
      <c r="M11" s="224"/>
      <c r="N11" s="224"/>
      <c r="O11" s="224"/>
      <c r="P11" s="224"/>
      <c r="Q11" s="224"/>
      <c r="R11" s="224"/>
      <c r="S11" s="224"/>
      <c r="T11" s="224"/>
      <c r="U11" s="224"/>
      <c r="V11" s="224"/>
      <c r="W11" s="224"/>
      <c r="X11" s="37"/>
      <c r="Y11" s="37"/>
      <c r="Z11" s="37"/>
    </row>
    <row r="12" spans="1:23" ht="54" customHeight="1">
      <c r="A12" s="243" t="s">
        <v>602</v>
      </c>
      <c r="B12" s="243"/>
      <c r="C12" s="243"/>
      <c r="D12" s="243"/>
      <c r="E12" s="243"/>
      <c r="F12" s="243"/>
      <c r="G12" s="243"/>
      <c r="H12" s="243"/>
      <c r="I12" s="243"/>
      <c r="J12" s="243"/>
      <c r="K12" s="243"/>
      <c r="L12" s="243"/>
      <c r="M12" s="243"/>
      <c r="N12" s="243"/>
      <c r="O12" s="243"/>
      <c r="P12" s="243"/>
      <c r="Q12" s="243"/>
      <c r="R12" s="243"/>
      <c r="S12" s="243"/>
      <c r="T12" s="243"/>
      <c r="U12" s="243"/>
      <c r="V12" s="243"/>
      <c r="W12" s="243"/>
    </row>
    <row r="13" spans="1:2" ht="17.25" customHeight="1">
      <c r="A13" s="1" t="s">
        <v>684</v>
      </c>
      <c r="B13" s="1" t="s">
        <v>780</v>
      </c>
    </row>
    <row r="14" spans="1:2" ht="17.25" customHeight="1">
      <c r="A14" s="1" t="s">
        <v>684</v>
      </c>
      <c r="B14" s="1" t="s">
        <v>603</v>
      </c>
    </row>
  </sheetData>
  <sheetProtection/>
  <protectedRanges>
    <protectedRange password="CE28" sqref="C9" name="Диапазон1"/>
  </protectedRanges>
  <mergeCells count="32">
    <mergeCell ref="U4:V5"/>
    <mergeCell ref="W4:W7"/>
    <mergeCell ref="H4:J5"/>
    <mergeCell ref="K4:M5"/>
    <mergeCell ref="T1:W1"/>
    <mergeCell ref="A2:W2"/>
    <mergeCell ref="R3:W3"/>
    <mergeCell ref="A4:A7"/>
    <mergeCell ref="B4:B7"/>
    <mergeCell ref="C4:C7"/>
    <mergeCell ref="U6:U7"/>
    <mergeCell ref="V6:V7"/>
    <mergeCell ref="G6:G7"/>
    <mergeCell ref="H6:H7"/>
    <mergeCell ref="I6:I7"/>
    <mergeCell ref="J6:J7"/>
    <mergeCell ref="B11:W11"/>
    <mergeCell ref="A12:W12"/>
    <mergeCell ref="K6:K7"/>
    <mergeCell ref="L6:L7"/>
    <mergeCell ref="M6:M7"/>
    <mergeCell ref="N6:O6"/>
    <mergeCell ref="D4:D7"/>
    <mergeCell ref="E4:G5"/>
    <mergeCell ref="P6:Q6"/>
    <mergeCell ref="R6:R7"/>
    <mergeCell ref="E6:E7"/>
    <mergeCell ref="F6:F7"/>
    <mergeCell ref="N4:Q5"/>
    <mergeCell ref="R4:T5"/>
    <mergeCell ref="S6:S7"/>
    <mergeCell ref="T6:T7"/>
  </mergeCells>
  <printOptions/>
  <pageMargins left="0.5511811023622047" right="0.4724409448818898" top="0.5511811023622047" bottom="0.7480314960629921" header="0.31496062992125984" footer="0.31496062992125984"/>
  <pageSetup horizontalDpi="600" verticalDpi="600" orientation="landscape" paperSize="9" scale="93" r:id="rId1"/>
</worksheet>
</file>

<file path=xl/worksheets/sheet66.xml><?xml version="1.0" encoding="utf-8"?>
<worksheet xmlns="http://schemas.openxmlformats.org/spreadsheetml/2006/main" xmlns:r="http://schemas.openxmlformats.org/officeDocument/2006/relationships">
  <sheetPr>
    <tabColor theme="0"/>
  </sheetPr>
  <dimension ref="A1:P11"/>
  <sheetViews>
    <sheetView view="pageBreakPreview" zoomScaleSheetLayoutView="100" zoomScalePageLayoutView="0" workbookViewId="0" topLeftCell="A1">
      <selection activeCell="W4" sqref="W4:X5"/>
    </sheetView>
  </sheetViews>
  <sheetFormatPr defaultColWidth="9.140625" defaultRowHeight="15"/>
  <cols>
    <col min="1" max="1" width="5.140625" style="1" customWidth="1"/>
    <col min="2" max="2" width="9.7109375" style="1" customWidth="1"/>
    <col min="3" max="3" width="6.57421875" style="1" customWidth="1"/>
    <col min="4" max="4" width="4.8515625" style="1" customWidth="1"/>
    <col min="5" max="5" width="6.140625" style="1" customWidth="1"/>
    <col min="6" max="7" width="4.8515625" style="1" customWidth="1"/>
    <col min="8" max="8" width="6.8515625" style="1" customWidth="1"/>
    <col min="9" max="9" width="4.8515625" style="1" customWidth="1"/>
    <col min="10" max="10" width="6.8515625" style="1" customWidth="1"/>
    <col min="11" max="11" width="5.7109375" style="1" customWidth="1"/>
    <col min="12" max="12" width="7.00390625" style="1" customWidth="1"/>
    <col min="13" max="14" width="5.7109375" style="1" customWidth="1"/>
    <col min="15" max="15" width="6.28125" style="1" customWidth="1"/>
    <col min="16" max="16" width="5.7109375" style="1" customWidth="1"/>
    <col min="17" max="16384" width="9.140625" style="1" customWidth="1"/>
  </cols>
  <sheetData>
    <row r="1" spans="15:16" ht="15.75">
      <c r="O1" s="215" t="s">
        <v>604</v>
      </c>
      <c r="P1" s="215"/>
    </row>
    <row r="2" spans="1:16" ht="45.75" customHeight="1">
      <c r="A2" s="273" t="s">
        <v>605</v>
      </c>
      <c r="B2" s="273"/>
      <c r="C2" s="273"/>
      <c r="D2" s="273"/>
      <c r="E2" s="273"/>
      <c r="F2" s="273"/>
      <c r="G2" s="273"/>
      <c r="H2" s="273"/>
      <c r="I2" s="273"/>
      <c r="J2" s="273"/>
      <c r="K2" s="273"/>
      <c r="L2" s="273"/>
      <c r="M2" s="273"/>
      <c r="N2" s="273"/>
      <c r="O2" s="273"/>
      <c r="P2" s="273"/>
    </row>
    <row r="3" spans="1:16" ht="17.25" customHeight="1">
      <c r="A3" s="57"/>
      <c r="L3" s="274" t="s">
        <v>5</v>
      </c>
      <c r="M3" s="274"/>
      <c r="N3" s="274"/>
      <c r="O3" s="274"/>
      <c r="P3" s="274"/>
    </row>
    <row r="4" spans="1:16" ht="34.5" customHeight="1">
      <c r="A4" s="256" t="s">
        <v>676</v>
      </c>
      <c r="B4" s="256" t="s">
        <v>434</v>
      </c>
      <c r="C4" s="257" t="s">
        <v>707</v>
      </c>
      <c r="D4" s="256" t="s">
        <v>785</v>
      </c>
      <c r="E4" s="256"/>
      <c r="F4" s="256"/>
      <c r="G4" s="256"/>
      <c r="H4" s="256"/>
      <c r="I4" s="256"/>
      <c r="J4" s="257" t="s">
        <v>764</v>
      </c>
      <c r="K4" s="256" t="s">
        <v>785</v>
      </c>
      <c r="L4" s="256"/>
      <c r="M4" s="256"/>
      <c r="N4" s="256"/>
      <c r="O4" s="256"/>
      <c r="P4" s="256"/>
    </row>
    <row r="5" spans="1:16" ht="159" customHeight="1">
      <c r="A5" s="256"/>
      <c r="B5" s="256"/>
      <c r="C5" s="257"/>
      <c r="D5" s="41" t="s">
        <v>786</v>
      </c>
      <c r="E5" s="41" t="s">
        <v>787</v>
      </c>
      <c r="F5" s="41" t="s">
        <v>788</v>
      </c>
      <c r="G5" s="41" t="s">
        <v>789</v>
      </c>
      <c r="H5" s="41" t="s">
        <v>790</v>
      </c>
      <c r="I5" s="41" t="s">
        <v>791</v>
      </c>
      <c r="J5" s="257"/>
      <c r="K5" s="41" t="s">
        <v>786</v>
      </c>
      <c r="L5" s="41" t="s">
        <v>787</v>
      </c>
      <c r="M5" s="41" t="s">
        <v>788</v>
      </c>
      <c r="N5" s="41" t="s">
        <v>789</v>
      </c>
      <c r="O5" s="41" t="s">
        <v>790</v>
      </c>
      <c r="P5" s="41" t="s">
        <v>791</v>
      </c>
    </row>
    <row r="6" spans="1:16" ht="15.75">
      <c r="A6" s="42">
        <v>1</v>
      </c>
      <c r="B6" s="42">
        <v>2</v>
      </c>
      <c r="C6" s="42">
        <v>3</v>
      </c>
      <c r="D6" s="42">
        <v>4</v>
      </c>
      <c r="E6" s="42">
        <v>5</v>
      </c>
      <c r="F6" s="42">
        <v>6</v>
      </c>
      <c r="G6" s="42">
        <v>7</v>
      </c>
      <c r="H6" s="42">
        <v>8</v>
      </c>
      <c r="I6" s="42">
        <v>9</v>
      </c>
      <c r="J6" s="42">
        <v>10</v>
      </c>
      <c r="K6" s="42">
        <v>11</v>
      </c>
      <c r="L6" s="42">
        <v>12</v>
      </c>
      <c r="M6" s="42">
        <v>13</v>
      </c>
      <c r="N6" s="42">
        <v>14</v>
      </c>
      <c r="O6" s="42">
        <v>15</v>
      </c>
      <c r="P6" s="42">
        <v>16</v>
      </c>
    </row>
    <row r="7" spans="1:16" ht="15.75">
      <c r="A7" s="32">
        <f>'46'!A8</f>
        <v>0</v>
      </c>
      <c r="B7" s="32">
        <f>'46'!B8</f>
        <v>0</v>
      </c>
      <c r="C7" s="98">
        <f>SUM(D7:I7)</f>
        <v>0</v>
      </c>
      <c r="D7" s="42"/>
      <c r="E7" s="42"/>
      <c r="F7" s="42"/>
      <c r="G7" s="42"/>
      <c r="H7" s="42"/>
      <c r="I7" s="42"/>
      <c r="J7" s="98">
        <f>SUM(K7:P7)</f>
        <v>0</v>
      </c>
      <c r="K7" s="42"/>
      <c r="L7" s="42"/>
      <c r="M7" s="42"/>
      <c r="N7" s="42"/>
      <c r="O7" s="42"/>
      <c r="P7" s="42"/>
    </row>
    <row r="8" spans="1:12" ht="15.75">
      <c r="A8" s="20" t="s">
        <v>684</v>
      </c>
      <c r="B8" s="7" t="s">
        <v>684</v>
      </c>
      <c r="C8" s="7" t="s">
        <v>684</v>
      </c>
      <c r="D8" s="7"/>
      <c r="E8" s="7"/>
      <c r="F8" s="7"/>
      <c r="G8" s="7"/>
      <c r="H8" s="7"/>
      <c r="I8" s="7"/>
      <c r="J8" s="7" t="s">
        <v>684</v>
      </c>
      <c r="K8" s="7"/>
      <c r="L8" s="7"/>
    </row>
    <row r="9" spans="1:16" s="8" customFormat="1" ht="32.25" customHeight="1">
      <c r="A9" s="229" t="s">
        <v>685</v>
      </c>
      <c r="B9" s="229"/>
      <c r="C9" s="224" t="s">
        <v>742</v>
      </c>
      <c r="D9" s="224"/>
      <c r="E9" s="224"/>
      <c r="F9" s="224"/>
      <c r="G9" s="224"/>
      <c r="H9" s="224"/>
      <c r="I9" s="224"/>
      <c r="J9" s="224"/>
      <c r="K9" s="224"/>
      <c r="L9" s="224"/>
      <c r="M9" s="224"/>
      <c r="N9" s="224"/>
      <c r="O9" s="224"/>
      <c r="P9" s="224"/>
    </row>
    <row r="10" spans="1:3" ht="15.75">
      <c r="A10" s="20" t="s">
        <v>684</v>
      </c>
      <c r="C10" s="1" t="s">
        <v>792</v>
      </c>
    </row>
    <row r="11" spans="1:3" ht="15.75">
      <c r="A11" s="20" t="s">
        <v>684</v>
      </c>
      <c r="C11" s="1" t="s">
        <v>793</v>
      </c>
    </row>
  </sheetData>
  <sheetProtection/>
  <mergeCells count="11">
    <mergeCell ref="A9:B9"/>
    <mergeCell ref="C9:P9"/>
    <mergeCell ref="O1:P1"/>
    <mergeCell ref="A2:P2"/>
    <mergeCell ref="L3:P3"/>
    <mergeCell ref="A4:A5"/>
    <mergeCell ref="B4:B5"/>
    <mergeCell ref="C4:C5"/>
    <mergeCell ref="D4:I4"/>
    <mergeCell ref="J4:J5"/>
    <mergeCell ref="K4:P4"/>
  </mergeCells>
  <printOptions/>
  <pageMargins left="0.51" right="0.41" top="0.5511811023622047" bottom="0.4330708661417323" header="0.31496062992125984" footer="0.31496062992125984"/>
  <pageSetup horizontalDpi="600" verticalDpi="600" orientation="landscape" paperSize="9" scale="140" r:id="rId1"/>
</worksheet>
</file>

<file path=xl/worksheets/sheet67.xml><?xml version="1.0" encoding="utf-8"?>
<worksheet xmlns="http://schemas.openxmlformats.org/spreadsheetml/2006/main" xmlns:r="http://schemas.openxmlformats.org/officeDocument/2006/relationships">
  <sheetPr>
    <tabColor theme="0"/>
  </sheetPr>
  <dimension ref="A1:W11"/>
  <sheetViews>
    <sheetView view="pageBreakPreview" zoomScaleSheetLayoutView="100" zoomScalePageLayoutView="0" workbookViewId="0" topLeftCell="A1">
      <selection activeCell="N4" sqref="N4:X5"/>
    </sheetView>
  </sheetViews>
  <sheetFormatPr defaultColWidth="9.140625" defaultRowHeight="15"/>
  <cols>
    <col min="1" max="2" width="9.140625" style="1" customWidth="1"/>
    <col min="3" max="23" width="4.28125" style="1" customWidth="1"/>
    <col min="24" max="16384" width="9.140625" style="1" customWidth="1"/>
  </cols>
  <sheetData>
    <row r="1" spans="21:23" ht="15.75">
      <c r="U1" s="215" t="s">
        <v>606</v>
      </c>
      <c r="V1" s="215"/>
      <c r="W1" s="215"/>
    </row>
    <row r="2" spans="1:23" ht="45" customHeight="1">
      <c r="A2" s="273" t="s">
        <v>607</v>
      </c>
      <c r="B2" s="273"/>
      <c r="C2" s="273"/>
      <c r="D2" s="273"/>
      <c r="E2" s="273"/>
      <c r="F2" s="273"/>
      <c r="G2" s="273"/>
      <c r="H2" s="273"/>
      <c r="I2" s="273"/>
      <c r="J2" s="273"/>
      <c r="K2" s="273"/>
      <c r="L2" s="273"/>
      <c r="M2" s="273"/>
      <c r="N2" s="273"/>
      <c r="O2" s="273"/>
      <c r="P2" s="273"/>
      <c r="Q2" s="273"/>
      <c r="R2" s="273"/>
      <c r="S2" s="273"/>
      <c r="T2" s="273"/>
      <c r="U2" s="273"/>
      <c r="V2" s="273"/>
      <c r="W2" s="273"/>
    </row>
    <row r="3" spans="1:23" ht="15.75">
      <c r="A3" s="20"/>
      <c r="R3" s="276" t="s">
        <v>5</v>
      </c>
      <c r="S3" s="276"/>
      <c r="T3" s="276"/>
      <c r="U3" s="276"/>
      <c r="V3" s="276"/>
      <c r="W3" s="276"/>
    </row>
    <row r="4" spans="1:23" ht="30.75" customHeight="1">
      <c r="A4" s="241" t="s">
        <v>676</v>
      </c>
      <c r="B4" s="256" t="s">
        <v>434</v>
      </c>
      <c r="C4" s="217" t="s">
        <v>717</v>
      </c>
      <c r="D4" s="241" t="s">
        <v>795</v>
      </c>
      <c r="E4" s="241"/>
      <c r="F4" s="241"/>
      <c r="G4" s="241"/>
      <c r="H4" s="241"/>
      <c r="I4" s="241"/>
      <c r="J4" s="241"/>
      <c r="K4" s="241"/>
      <c r="L4" s="241"/>
      <c r="M4" s="241"/>
      <c r="N4" s="218" t="s">
        <v>608</v>
      </c>
      <c r="O4" s="218"/>
      <c r="P4" s="218"/>
      <c r="Q4" s="218"/>
      <c r="R4" s="218"/>
      <c r="S4" s="218"/>
      <c r="T4" s="218"/>
      <c r="U4" s="218"/>
      <c r="V4" s="218"/>
      <c r="W4" s="218"/>
    </row>
    <row r="5" spans="1:23" ht="18.75" customHeight="1">
      <c r="A5" s="241"/>
      <c r="B5" s="256"/>
      <c r="C5" s="217"/>
      <c r="D5" s="241" t="s">
        <v>796</v>
      </c>
      <c r="E5" s="241"/>
      <c r="F5" s="241" t="s">
        <v>797</v>
      </c>
      <c r="G5" s="241"/>
      <c r="H5" s="241" t="s">
        <v>798</v>
      </c>
      <c r="I5" s="241"/>
      <c r="J5" s="241" t="s">
        <v>799</v>
      </c>
      <c r="K5" s="241"/>
      <c r="L5" s="241" t="s">
        <v>800</v>
      </c>
      <c r="M5" s="241"/>
      <c r="N5" s="241" t="s">
        <v>796</v>
      </c>
      <c r="O5" s="241"/>
      <c r="P5" s="241" t="s">
        <v>797</v>
      </c>
      <c r="Q5" s="241"/>
      <c r="R5" s="241" t="s">
        <v>798</v>
      </c>
      <c r="S5" s="241"/>
      <c r="T5" s="241" t="s">
        <v>799</v>
      </c>
      <c r="U5" s="241"/>
      <c r="V5" s="241" t="s">
        <v>800</v>
      </c>
      <c r="W5" s="241"/>
    </row>
    <row r="6" spans="1:23" ht="129" customHeight="1">
      <c r="A6" s="241"/>
      <c r="B6" s="256"/>
      <c r="C6" s="217"/>
      <c r="D6" s="46" t="s">
        <v>803</v>
      </c>
      <c r="E6" s="46" t="s">
        <v>804</v>
      </c>
      <c r="F6" s="46" t="s">
        <v>803</v>
      </c>
      <c r="G6" s="46" t="s">
        <v>804</v>
      </c>
      <c r="H6" s="46" t="s">
        <v>803</v>
      </c>
      <c r="I6" s="46" t="s">
        <v>804</v>
      </c>
      <c r="J6" s="46" t="s">
        <v>803</v>
      </c>
      <c r="K6" s="46" t="s">
        <v>804</v>
      </c>
      <c r="L6" s="46" t="s">
        <v>803</v>
      </c>
      <c r="M6" s="46" t="s">
        <v>804</v>
      </c>
      <c r="N6" s="46" t="s">
        <v>803</v>
      </c>
      <c r="O6" s="46" t="s">
        <v>804</v>
      </c>
      <c r="P6" s="46" t="s">
        <v>803</v>
      </c>
      <c r="Q6" s="46" t="s">
        <v>804</v>
      </c>
      <c r="R6" s="46" t="s">
        <v>803</v>
      </c>
      <c r="S6" s="46" t="s">
        <v>804</v>
      </c>
      <c r="T6" s="46" t="s">
        <v>803</v>
      </c>
      <c r="U6" s="46" t="s">
        <v>804</v>
      </c>
      <c r="V6" s="46" t="s">
        <v>803</v>
      </c>
      <c r="W6" s="46" t="s">
        <v>804</v>
      </c>
    </row>
    <row r="7" spans="1:23" ht="15.75">
      <c r="A7" s="23">
        <v>1</v>
      </c>
      <c r="B7" s="23">
        <v>2</v>
      </c>
      <c r="C7" s="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ht="15.75">
      <c r="A8" s="47">
        <f>'46'!A8</f>
        <v>0</v>
      </c>
      <c r="B8" s="47">
        <f>'46'!B8</f>
        <v>0</v>
      </c>
      <c r="C8" s="18">
        <f>SUM(D8:W8)</f>
        <v>0</v>
      </c>
      <c r="D8" s="23"/>
      <c r="E8" s="23"/>
      <c r="F8" s="23"/>
      <c r="G8" s="23"/>
      <c r="H8" s="23"/>
      <c r="I8" s="23"/>
      <c r="J8" s="23"/>
      <c r="K8" s="23"/>
      <c r="L8" s="23"/>
      <c r="M8" s="23"/>
      <c r="N8" s="23"/>
      <c r="O8" s="23"/>
      <c r="P8" s="23"/>
      <c r="Q8" s="23"/>
      <c r="R8" s="23"/>
      <c r="S8" s="23"/>
      <c r="T8" s="23"/>
      <c r="U8" s="23"/>
      <c r="V8" s="23"/>
      <c r="W8" s="23"/>
    </row>
    <row r="9" spans="1:3" ht="15.75">
      <c r="A9" s="20" t="s">
        <v>684</v>
      </c>
      <c r="B9" s="20" t="s">
        <v>684</v>
      </c>
      <c r="C9" s="20" t="s">
        <v>684</v>
      </c>
    </row>
    <row r="10" spans="1:23" s="8" customFormat="1" ht="35.25" customHeight="1">
      <c r="A10" s="49" t="s">
        <v>685</v>
      </c>
      <c r="B10" s="229" t="s">
        <v>742</v>
      </c>
      <c r="C10" s="229"/>
      <c r="D10" s="229"/>
      <c r="E10" s="229"/>
      <c r="F10" s="229"/>
      <c r="G10" s="229"/>
      <c r="H10" s="229"/>
      <c r="I10" s="229"/>
      <c r="J10" s="229"/>
      <c r="K10" s="229"/>
      <c r="L10" s="229"/>
      <c r="M10" s="229"/>
      <c r="N10" s="229"/>
      <c r="O10" s="229"/>
      <c r="P10" s="229"/>
      <c r="Q10" s="229"/>
      <c r="R10" s="229"/>
      <c r="S10" s="229"/>
      <c r="T10" s="229"/>
      <c r="U10" s="229"/>
      <c r="V10" s="229"/>
      <c r="W10" s="229"/>
    </row>
    <row r="11" spans="1:18" ht="14.25" customHeight="1">
      <c r="A11" s="20" t="s">
        <v>684</v>
      </c>
      <c r="B11" s="223" t="s">
        <v>805</v>
      </c>
      <c r="C11" s="223"/>
      <c r="D11" s="223"/>
      <c r="E11" s="223"/>
      <c r="F11" s="223"/>
      <c r="G11" s="223"/>
      <c r="H11" s="223"/>
      <c r="I11" s="223"/>
      <c r="J11" s="223"/>
      <c r="K11" s="223"/>
      <c r="L11" s="223"/>
      <c r="M11" s="223"/>
      <c r="N11" s="223"/>
      <c r="O11" s="223"/>
      <c r="P11" s="223"/>
      <c r="Q11" s="223"/>
      <c r="R11" s="223"/>
    </row>
  </sheetData>
  <sheetProtection/>
  <mergeCells count="20">
    <mergeCell ref="U1:W1"/>
    <mergeCell ref="A2:W2"/>
    <mergeCell ref="R3:W3"/>
    <mergeCell ref="A4:A6"/>
    <mergeCell ref="B4:B6"/>
    <mergeCell ref="C4:C6"/>
    <mergeCell ref="D4:M4"/>
    <mergeCell ref="N4:W4"/>
    <mergeCell ref="D5:E5"/>
    <mergeCell ref="F5:G5"/>
    <mergeCell ref="T5:U5"/>
    <mergeCell ref="V5:W5"/>
    <mergeCell ref="B10:W10"/>
    <mergeCell ref="B11:R11"/>
    <mergeCell ref="H5:I5"/>
    <mergeCell ref="J5:K5"/>
    <mergeCell ref="L5:M5"/>
    <mergeCell ref="N5:O5"/>
    <mergeCell ref="P5:Q5"/>
    <mergeCell ref="R5:S5"/>
  </mergeCells>
  <printOptions/>
  <pageMargins left="0.4724409448818898" right="0.4330708661417323" top="0.5511811023622047" bottom="0.7480314960629921" header="0.31496062992125984" footer="0.31496062992125984"/>
  <pageSetup horizontalDpi="600" verticalDpi="600" orientation="landscape" paperSize="9" scale="125" r:id="rId1"/>
</worksheet>
</file>

<file path=xl/worksheets/sheet68.xml><?xml version="1.0" encoding="utf-8"?>
<worksheet xmlns="http://schemas.openxmlformats.org/spreadsheetml/2006/main" xmlns:r="http://schemas.openxmlformats.org/officeDocument/2006/relationships">
  <sheetPr>
    <tabColor theme="0"/>
  </sheetPr>
  <dimension ref="A1:T11"/>
  <sheetViews>
    <sheetView view="pageBreakPreview" zoomScale="115" zoomScaleSheetLayoutView="115" zoomScalePageLayoutView="0" workbookViewId="0" topLeftCell="A1">
      <selection activeCell="W4" sqref="W4:X5"/>
    </sheetView>
  </sheetViews>
  <sheetFormatPr defaultColWidth="9.140625" defaultRowHeight="15"/>
  <cols>
    <col min="1" max="1" width="6.00390625" style="1" customWidth="1"/>
    <col min="2" max="2" width="10.7109375" style="1" customWidth="1"/>
    <col min="3" max="3" width="13.140625" style="1" customWidth="1"/>
    <col min="4" max="4" width="8.8515625" style="1" customWidth="1"/>
    <col min="5" max="5" width="11.00390625" style="1" customWidth="1"/>
    <col min="6" max="6" width="8.57421875" style="1" customWidth="1"/>
    <col min="7" max="7" width="10.421875" style="1" customWidth="1"/>
    <col min="8" max="8" width="10.00390625" style="1" customWidth="1"/>
    <col min="9" max="9" width="10.7109375" style="1" customWidth="1"/>
    <col min="10" max="16384" width="9.140625" style="1" customWidth="1"/>
  </cols>
  <sheetData>
    <row r="1" ht="18.75">
      <c r="I1" s="48" t="s">
        <v>609</v>
      </c>
    </row>
    <row r="2" spans="1:9" ht="45" customHeight="1">
      <c r="A2" s="214" t="s">
        <v>610</v>
      </c>
      <c r="B2" s="214"/>
      <c r="C2" s="214"/>
      <c r="D2" s="214"/>
      <c r="E2" s="214"/>
      <c r="F2" s="214"/>
      <c r="G2" s="214"/>
      <c r="H2" s="214"/>
      <c r="I2" s="214"/>
    </row>
    <row r="3" spans="7:9" ht="15.75">
      <c r="G3" s="283" t="s">
        <v>5</v>
      </c>
      <c r="H3" s="283"/>
      <c r="I3" s="283"/>
    </row>
    <row r="4" spans="1:9" ht="15.75">
      <c r="A4" s="241" t="s">
        <v>676</v>
      </c>
      <c r="B4" s="245" t="s">
        <v>434</v>
      </c>
      <c r="C4" s="218" t="s">
        <v>717</v>
      </c>
      <c r="D4" s="241" t="s">
        <v>795</v>
      </c>
      <c r="E4" s="241"/>
      <c r="F4" s="241"/>
      <c r="G4" s="241"/>
      <c r="H4" s="241"/>
      <c r="I4" s="241"/>
    </row>
    <row r="5" spans="1:9" ht="15.75">
      <c r="A5" s="241"/>
      <c r="B5" s="245"/>
      <c r="C5" s="218"/>
      <c r="D5" s="241" t="s">
        <v>796</v>
      </c>
      <c r="E5" s="241"/>
      <c r="F5" s="241" t="s">
        <v>797</v>
      </c>
      <c r="G5" s="241"/>
      <c r="H5" s="241" t="s">
        <v>798</v>
      </c>
      <c r="I5" s="241"/>
    </row>
    <row r="6" spans="1:9" ht="31.5">
      <c r="A6" s="241"/>
      <c r="B6" s="245"/>
      <c r="C6" s="218"/>
      <c r="D6" s="23" t="s">
        <v>803</v>
      </c>
      <c r="E6" s="23" t="s">
        <v>804</v>
      </c>
      <c r="F6" s="23" t="s">
        <v>803</v>
      </c>
      <c r="G6" s="23" t="s">
        <v>804</v>
      </c>
      <c r="H6" s="23" t="s">
        <v>803</v>
      </c>
      <c r="I6" s="23" t="s">
        <v>804</v>
      </c>
    </row>
    <row r="7" spans="1:9" ht="15.75">
      <c r="A7" s="23">
        <v>1</v>
      </c>
      <c r="B7" s="23">
        <v>2</v>
      </c>
      <c r="C7" s="3">
        <v>3</v>
      </c>
      <c r="D7" s="23">
        <v>4</v>
      </c>
      <c r="E7" s="23">
        <v>5</v>
      </c>
      <c r="F7" s="23">
        <v>6</v>
      </c>
      <c r="G7" s="23">
        <v>7</v>
      </c>
      <c r="H7" s="23">
        <v>8</v>
      </c>
      <c r="I7" s="23">
        <v>9</v>
      </c>
    </row>
    <row r="8" spans="1:9" ht="15.75">
      <c r="A8" s="47"/>
      <c r="B8" s="47"/>
      <c r="C8" s="18">
        <f>D8+E8+F8+G8+H8+I8</f>
        <v>0</v>
      </c>
      <c r="D8" s="23"/>
      <c r="E8" s="23"/>
      <c r="F8" s="23"/>
      <c r="G8" s="23"/>
      <c r="H8" s="23"/>
      <c r="I8" s="23"/>
    </row>
    <row r="9" spans="1:3" ht="15.75">
      <c r="A9" s="7" t="s">
        <v>684</v>
      </c>
      <c r="B9" s="7" t="s">
        <v>684</v>
      </c>
      <c r="C9" s="7" t="s">
        <v>684</v>
      </c>
    </row>
    <row r="10" spans="1:20" s="8" customFormat="1" ht="30.75" customHeight="1">
      <c r="A10" s="49" t="s">
        <v>685</v>
      </c>
      <c r="B10" s="224" t="s">
        <v>742</v>
      </c>
      <c r="C10" s="224"/>
      <c r="D10" s="224"/>
      <c r="E10" s="224"/>
      <c r="F10" s="224"/>
      <c r="G10" s="224"/>
      <c r="H10" s="224"/>
      <c r="I10" s="224"/>
      <c r="J10" s="50"/>
      <c r="K10" s="50"/>
      <c r="L10" s="50"/>
      <c r="M10" s="50"/>
      <c r="N10" s="50"/>
      <c r="O10" s="50"/>
      <c r="P10" s="50"/>
      <c r="Q10" s="50"/>
      <c r="R10" s="50"/>
      <c r="S10" s="50"/>
      <c r="T10" s="50"/>
    </row>
    <row r="11" spans="1:2" ht="15.75">
      <c r="A11" s="1" t="s">
        <v>684</v>
      </c>
      <c r="B11" s="1" t="s">
        <v>792</v>
      </c>
    </row>
  </sheetData>
  <sheetProtection/>
  <mergeCells count="10">
    <mergeCell ref="B10:I10"/>
    <mergeCell ref="A2:I2"/>
    <mergeCell ref="G3:I3"/>
    <mergeCell ref="A4:A6"/>
    <mergeCell ref="B4:B6"/>
    <mergeCell ref="C4:C6"/>
    <mergeCell ref="D4:I4"/>
    <mergeCell ref="D5:E5"/>
    <mergeCell ref="F5:G5"/>
    <mergeCell ref="H5:I5"/>
  </mergeCells>
  <printOptions/>
  <pageMargins left="0.52" right="0.4330708661417323" top="0.5511811023622047" bottom="0.7480314960629921" header="0.31496062992125984" footer="0.31496062992125984"/>
  <pageSetup horizontalDpi="600" verticalDpi="600" orientation="landscape" paperSize="9" scale="150" r:id="rId1"/>
</worksheet>
</file>

<file path=xl/worksheets/sheet69.xml><?xml version="1.0" encoding="utf-8"?>
<worksheet xmlns="http://schemas.openxmlformats.org/spreadsheetml/2006/main" xmlns:r="http://schemas.openxmlformats.org/officeDocument/2006/relationships">
  <sheetPr>
    <tabColor theme="0"/>
  </sheetPr>
  <dimension ref="A1:W12"/>
  <sheetViews>
    <sheetView view="pageBreakPreview" zoomScaleSheetLayoutView="100" zoomScalePageLayoutView="0" workbookViewId="0" topLeftCell="A1">
      <selection activeCell="W4" sqref="W4:X5"/>
    </sheetView>
  </sheetViews>
  <sheetFormatPr defaultColWidth="9.140625" defaultRowHeight="15"/>
  <cols>
    <col min="1" max="1" width="4.57421875" style="1" customWidth="1"/>
    <col min="2" max="2" width="9.140625" style="1" customWidth="1"/>
    <col min="3" max="22" width="5.421875" style="1" customWidth="1"/>
    <col min="23" max="16384" width="9.140625" style="1" customWidth="1"/>
  </cols>
  <sheetData>
    <row r="1" spans="21:22" ht="15.75">
      <c r="U1" s="215" t="s">
        <v>611</v>
      </c>
      <c r="V1" s="215"/>
    </row>
    <row r="2" spans="1:22" ht="52.5" customHeight="1">
      <c r="A2" s="214" t="s">
        <v>612</v>
      </c>
      <c r="B2" s="214"/>
      <c r="C2" s="214"/>
      <c r="D2" s="214"/>
      <c r="E2" s="214"/>
      <c r="F2" s="214"/>
      <c r="G2" s="214"/>
      <c r="H2" s="214"/>
      <c r="I2" s="214"/>
      <c r="J2" s="214"/>
      <c r="K2" s="214"/>
      <c r="L2" s="214"/>
      <c r="M2" s="214"/>
      <c r="N2" s="214"/>
      <c r="O2" s="214"/>
      <c r="P2" s="214"/>
      <c r="Q2" s="214"/>
      <c r="R2" s="214"/>
      <c r="S2" s="214"/>
      <c r="T2" s="214"/>
      <c r="U2" s="214"/>
      <c r="V2" s="214"/>
    </row>
    <row r="3" spans="1:22" ht="15.75">
      <c r="A3" s="90"/>
      <c r="R3" s="276" t="s">
        <v>5</v>
      </c>
      <c r="S3" s="276"/>
      <c r="T3" s="276"/>
      <c r="U3" s="276"/>
      <c r="V3" s="276"/>
    </row>
    <row r="4" spans="1:22" ht="38.25" customHeight="1">
      <c r="A4" s="218" t="s">
        <v>676</v>
      </c>
      <c r="B4" s="218" t="s">
        <v>434</v>
      </c>
      <c r="C4" s="217" t="s">
        <v>810</v>
      </c>
      <c r="D4" s="217" t="s">
        <v>708</v>
      </c>
      <c r="E4" s="217" t="s">
        <v>811</v>
      </c>
      <c r="F4" s="217" t="s">
        <v>708</v>
      </c>
      <c r="G4" s="217" t="s">
        <v>812</v>
      </c>
      <c r="H4" s="217" t="s">
        <v>708</v>
      </c>
      <c r="I4" s="217" t="s">
        <v>813</v>
      </c>
      <c r="J4" s="217" t="s">
        <v>708</v>
      </c>
      <c r="K4" s="217" t="s">
        <v>814</v>
      </c>
      <c r="L4" s="217" t="s">
        <v>708</v>
      </c>
      <c r="M4" s="217" t="s">
        <v>815</v>
      </c>
      <c r="N4" s="217" t="s">
        <v>708</v>
      </c>
      <c r="O4" s="217" t="s">
        <v>816</v>
      </c>
      <c r="P4" s="217" t="s">
        <v>708</v>
      </c>
      <c r="Q4" s="217" t="s">
        <v>817</v>
      </c>
      <c r="R4" s="217" t="s">
        <v>708</v>
      </c>
      <c r="S4" s="217" t="s">
        <v>818</v>
      </c>
      <c r="T4" s="217" t="s">
        <v>708</v>
      </c>
      <c r="U4" s="217" t="s">
        <v>613</v>
      </c>
      <c r="V4" s="217" t="s">
        <v>708</v>
      </c>
    </row>
    <row r="5" spans="1:22" ht="66" customHeight="1">
      <c r="A5" s="218"/>
      <c r="B5" s="218"/>
      <c r="C5" s="217"/>
      <c r="D5" s="217"/>
      <c r="E5" s="217"/>
      <c r="F5" s="217"/>
      <c r="G5" s="217"/>
      <c r="H5" s="217"/>
      <c r="I5" s="217"/>
      <c r="J5" s="217"/>
      <c r="K5" s="217"/>
      <c r="L5" s="217"/>
      <c r="M5" s="217"/>
      <c r="N5" s="217"/>
      <c r="O5" s="217"/>
      <c r="P5" s="217"/>
      <c r="Q5" s="217"/>
      <c r="R5" s="217"/>
      <c r="S5" s="217"/>
      <c r="T5" s="217"/>
      <c r="U5" s="217"/>
      <c r="V5" s="217"/>
    </row>
    <row r="6" spans="1:22" ht="15.7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row>
    <row r="7" spans="1:22" ht="15.75">
      <c r="A7" s="47">
        <f>'46'!A8</f>
        <v>0</v>
      </c>
      <c r="B7" s="47">
        <f>'46'!B8</f>
        <v>0</v>
      </c>
      <c r="C7" s="3"/>
      <c r="D7" s="3"/>
      <c r="E7" s="3"/>
      <c r="F7" s="3"/>
      <c r="G7" s="3"/>
      <c r="H7" s="3"/>
      <c r="I7" s="3"/>
      <c r="J7" s="3"/>
      <c r="K7" s="3"/>
      <c r="L7" s="3"/>
      <c r="M7" s="3"/>
      <c r="N7" s="3"/>
      <c r="O7" s="3"/>
      <c r="P7" s="3"/>
      <c r="Q7" s="3"/>
      <c r="R7" s="3"/>
      <c r="S7" s="3"/>
      <c r="T7" s="3"/>
      <c r="U7" s="18">
        <f>C7+E7+G7+I7+K7+M7+O7+Q7+S7</f>
        <v>0</v>
      </c>
      <c r="V7" s="18">
        <f>D7+F7+H7+J7+L7+N7+P7+R7+T7</f>
        <v>0</v>
      </c>
    </row>
    <row r="8" spans="1:22" ht="15.75">
      <c r="A8" s="142" t="s">
        <v>684</v>
      </c>
      <c r="B8" s="1" t="s">
        <v>684</v>
      </c>
      <c r="U8" s="20" t="s">
        <v>684</v>
      </c>
      <c r="V8" s="20" t="s">
        <v>684</v>
      </c>
    </row>
    <row r="9" spans="1:23" s="8" customFormat="1" ht="32.25" customHeight="1">
      <c r="A9" s="229" t="s">
        <v>685</v>
      </c>
      <c r="B9" s="229"/>
      <c r="C9" s="224" t="s">
        <v>742</v>
      </c>
      <c r="D9" s="224"/>
      <c r="E9" s="224"/>
      <c r="F9" s="224"/>
      <c r="G9" s="224"/>
      <c r="H9" s="224"/>
      <c r="I9" s="224"/>
      <c r="J9" s="224"/>
      <c r="K9" s="224"/>
      <c r="L9" s="224"/>
      <c r="M9" s="224"/>
      <c r="N9" s="224"/>
      <c r="O9" s="224"/>
      <c r="P9" s="224"/>
      <c r="Q9" s="224"/>
      <c r="R9" s="224"/>
      <c r="S9" s="224"/>
      <c r="T9" s="224"/>
      <c r="U9" s="224"/>
      <c r="V9" s="224"/>
      <c r="W9" s="50"/>
    </row>
    <row r="10" ht="15.75">
      <c r="A10" s="142"/>
    </row>
    <row r="11" spans="1:8" ht="15.75">
      <c r="A11" s="1" t="s">
        <v>684</v>
      </c>
      <c r="C11" s="223" t="s">
        <v>614</v>
      </c>
      <c r="D11" s="223"/>
      <c r="E11" s="223"/>
      <c r="F11" s="223"/>
      <c r="G11" s="223"/>
      <c r="H11" s="223"/>
    </row>
    <row r="12" spans="1:8" ht="15.75">
      <c r="A12" s="1" t="s">
        <v>684</v>
      </c>
      <c r="C12" s="223" t="s">
        <v>820</v>
      </c>
      <c r="D12" s="223"/>
      <c r="E12" s="223"/>
      <c r="F12" s="223"/>
      <c r="G12" s="223"/>
      <c r="H12" s="223"/>
    </row>
  </sheetData>
  <sheetProtection/>
  <mergeCells count="29">
    <mergeCell ref="U1:V1"/>
    <mergeCell ref="A2:V2"/>
    <mergeCell ref="R3:V3"/>
    <mergeCell ref="A4:A5"/>
    <mergeCell ref="B4:B5"/>
    <mergeCell ref="C4:C5"/>
    <mergeCell ref="D4:D5"/>
    <mergeCell ref="E4:E5"/>
    <mergeCell ref="F4:F5"/>
    <mergeCell ref="G4:G5"/>
    <mergeCell ref="C12:H12"/>
    <mergeCell ref="T4:T5"/>
    <mergeCell ref="U4:U5"/>
    <mergeCell ref="V4:V5"/>
    <mergeCell ref="Q4:Q5"/>
    <mergeCell ref="R4:R5"/>
    <mergeCell ref="S4:S5"/>
    <mergeCell ref="H4:H5"/>
    <mergeCell ref="I4:I5"/>
    <mergeCell ref="J4:J5"/>
    <mergeCell ref="A9:B9"/>
    <mergeCell ref="C9:V9"/>
    <mergeCell ref="C11:H11"/>
    <mergeCell ref="N4:N5"/>
    <mergeCell ref="O4:O5"/>
    <mergeCell ref="P4:P5"/>
    <mergeCell ref="K4:K5"/>
    <mergeCell ref="L4:L5"/>
    <mergeCell ref="M4:M5"/>
  </mergeCells>
  <printOptions/>
  <pageMargins left="0.51" right="0.46" top="0.7480314960629921" bottom="0.7480314960629921" header="0.31496062992125984" footer="0.31496062992125984"/>
  <pageSetup horizontalDpi="600" verticalDpi="600" orientation="landscape" paperSize="9" scale="110" r:id="rId1"/>
</worksheet>
</file>

<file path=xl/worksheets/sheet7.xml><?xml version="1.0" encoding="utf-8"?>
<worksheet xmlns="http://schemas.openxmlformats.org/spreadsheetml/2006/main" xmlns:r="http://schemas.openxmlformats.org/officeDocument/2006/relationships">
  <sheetPr>
    <tabColor theme="0"/>
  </sheetPr>
  <dimension ref="A1:W12"/>
  <sheetViews>
    <sheetView view="pageBreakPreview" zoomScale="130" zoomScaleSheetLayoutView="130" zoomScalePageLayoutView="0" workbookViewId="0" topLeftCell="A1">
      <selection activeCell="A2" sqref="A2:I2"/>
    </sheetView>
  </sheetViews>
  <sheetFormatPr defaultColWidth="9.140625" defaultRowHeight="15"/>
  <cols>
    <col min="1" max="1" width="6.421875" style="1" customWidth="1"/>
    <col min="2" max="2" width="10.7109375" style="1" customWidth="1"/>
    <col min="3" max="3" width="11.421875" style="1" customWidth="1"/>
    <col min="4" max="4" width="9.140625" style="1" customWidth="1"/>
    <col min="5" max="5" width="11.00390625" style="1" customWidth="1"/>
    <col min="6" max="6" width="9.140625" style="1" customWidth="1"/>
    <col min="7" max="7" width="10.421875" style="1" customWidth="1"/>
    <col min="8" max="8" width="11.28125" style="1" customWidth="1"/>
    <col min="9" max="9" width="10.7109375" style="1" customWidth="1"/>
    <col min="10" max="16384" width="9.140625" style="1" customWidth="1"/>
  </cols>
  <sheetData>
    <row r="1" ht="15.75" customHeight="1">
      <c r="I1" s="48" t="s">
        <v>806</v>
      </c>
    </row>
    <row r="2" spans="1:9" ht="46.5" customHeight="1">
      <c r="A2" s="214" t="s">
        <v>949</v>
      </c>
      <c r="B2" s="214"/>
      <c r="C2" s="214"/>
      <c r="D2" s="214"/>
      <c r="E2" s="214"/>
      <c r="F2" s="214"/>
      <c r="G2" s="214"/>
      <c r="H2" s="214"/>
      <c r="I2" s="214"/>
    </row>
    <row r="3" spans="7:9" ht="15" customHeight="1">
      <c r="G3" s="261" t="s">
        <v>5</v>
      </c>
      <c r="H3" s="261"/>
      <c r="I3" s="261"/>
    </row>
    <row r="4" spans="1:9" ht="15.75">
      <c r="A4" s="241" t="s">
        <v>676</v>
      </c>
      <c r="B4" s="241" t="s">
        <v>698</v>
      </c>
      <c r="C4" s="218" t="s">
        <v>717</v>
      </c>
      <c r="D4" s="241" t="s">
        <v>795</v>
      </c>
      <c r="E4" s="241"/>
      <c r="F4" s="241"/>
      <c r="G4" s="241"/>
      <c r="H4" s="241"/>
      <c r="I4" s="241"/>
    </row>
    <row r="5" spans="1:9" ht="15.75">
      <c r="A5" s="241"/>
      <c r="B5" s="241"/>
      <c r="C5" s="218"/>
      <c r="D5" s="241" t="s">
        <v>796</v>
      </c>
      <c r="E5" s="241"/>
      <c r="F5" s="241" t="s">
        <v>797</v>
      </c>
      <c r="G5" s="241"/>
      <c r="H5" s="241" t="s">
        <v>798</v>
      </c>
      <c r="I5" s="241"/>
    </row>
    <row r="6" spans="1:9" ht="31.5">
      <c r="A6" s="241"/>
      <c r="B6" s="241"/>
      <c r="C6" s="218"/>
      <c r="D6" s="23" t="s">
        <v>803</v>
      </c>
      <c r="E6" s="23" t="s">
        <v>807</v>
      </c>
      <c r="F6" s="23" t="s">
        <v>803</v>
      </c>
      <c r="G6" s="23" t="s">
        <v>807</v>
      </c>
      <c r="H6" s="23" t="s">
        <v>803</v>
      </c>
      <c r="I6" s="23" t="s">
        <v>807</v>
      </c>
    </row>
    <row r="7" spans="1:9" ht="15.75">
      <c r="A7" s="23">
        <v>1</v>
      </c>
      <c r="B7" s="23">
        <v>2</v>
      </c>
      <c r="C7" s="3">
        <v>3</v>
      </c>
      <c r="D7" s="23">
        <v>4</v>
      </c>
      <c r="E7" s="23">
        <v>5</v>
      </c>
      <c r="F7" s="23">
        <v>6</v>
      </c>
      <c r="G7" s="23">
        <v>7</v>
      </c>
      <c r="H7" s="23">
        <v>8</v>
      </c>
      <c r="I7" s="23">
        <v>9</v>
      </c>
    </row>
    <row r="8" spans="1:9" ht="15.75">
      <c r="A8" s="15">
        <f>1!A8</f>
        <v>50</v>
      </c>
      <c r="B8" s="15" t="str">
        <f>1!B8</f>
        <v>ТАТУ</v>
      </c>
      <c r="C8" s="18">
        <f>D8+E8+F8+G8+H8+I8</f>
        <v>299</v>
      </c>
      <c r="D8" s="23">
        <v>42</v>
      </c>
      <c r="E8" s="23">
        <v>107</v>
      </c>
      <c r="F8" s="23">
        <v>41</v>
      </c>
      <c r="G8" s="23">
        <v>109</v>
      </c>
      <c r="H8" s="23">
        <v>0</v>
      </c>
      <c r="I8" s="23">
        <v>0</v>
      </c>
    </row>
    <row r="9" ht="15.75">
      <c r="C9" s="7" t="s">
        <v>684</v>
      </c>
    </row>
    <row r="10" spans="1:23" s="8" customFormat="1" ht="47.25" customHeight="1">
      <c r="A10" s="49" t="s">
        <v>685</v>
      </c>
      <c r="B10" s="224" t="s">
        <v>808</v>
      </c>
      <c r="C10" s="224"/>
      <c r="D10" s="224"/>
      <c r="E10" s="224"/>
      <c r="F10" s="224"/>
      <c r="G10" s="224"/>
      <c r="H10" s="224"/>
      <c r="I10" s="224"/>
      <c r="J10" s="50"/>
      <c r="K10" s="50"/>
      <c r="L10" s="50"/>
      <c r="M10" s="50"/>
      <c r="N10" s="50"/>
      <c r="O10" s="50"/>
      <c r="P10" s="50"/>
      <c r="Q10" s="50"/>
      <c r="R10" s="50"/>
      <c r="S10" s="50"/>
      <c r="T10" s="50"/>
      <c r="U10" s="50"/>
      <c r="V10" s="50"/>
      <c r="W10" s="50"/>
    </row>
    <row r="11" ht="12" customHeight="1"/>
    <row r="12" spans="1:2" ht="15.75">
      <c r="A12" s="1" t="s">
        <v>684</v>
      </c>
      <c r="B12" s="1" t="s">
        <v>792</v>
      </c>
    </row>
  </sheetData>
  <sheetProtection/>
  <mergeCells count="10">
    <mergeCell ref="B10:I10"/>
    <mergeCell ref="A2:I2"/>
    <mergeCell ref="G3:I3"/>
    <mergeCell ref="A4:A6"/>
    <mergeCell ref="B4:B6"/>
    <mergeCell ref="C4:C6"/>
    <mergeCell ref="D4:I4"/>
    <mergeCell ref="D5:E5"/>
    <mergeCell ref="F5:G5"/>
    <mergeCell ref="H5:I5"/>
  </mergeCells>
  <printOptions/>
  <pageMargins left="0.7086614173228347" right="0.7086614173228347" top="0.7480314960629921" bottom="0.7480314960629921" header="0.31496062992125984" footer="0.31496062992125984"/>
  <pageSetup horizontalDpi="600" verticalDpi="600" orientation="landscape" paperSize="9" scale="140" r:id="rId1"/>
</worksheet>
</file>

<file path=xl/worksheets/sheet70.xml><?xml version="1.0" encoding="utf-8"?>
<worksheet xmlns="http://schemas.openxmlformats.org/spreadsheetml/2006/main" xmlns:r="http://schemas.openxmlformats.org/officeDocument/2006/relationships">
  <sheetPr>
    <tabColor theme="0"/>
  </sheetPr>
  <dimension ref="A1:AH12"/>
  <sheetViews>
    <sheetView view="pageBreakPreview" zoomScale="85" zoomScaleSheetLayoutView="85" zoomScalePageLayoutView="0" workbookViewId="0" topLeftCell="A1">
      <selection activeCell="W4" sqref="E4:AH6"/>
    </sheetView>
  </sheetViews>
  <sheetFormatPr defaultColWidth="9.140625" defaultRowHeight="15"/>
  <cols>
    <col min="1" max="1" width="6.421875" style="1" customWidth="1"/>
    <col min="2" max="2" width="9.421875" style="1" customWidth="1"/>
    <col min="3" max="3" width="4.140625" style="1" customWidth="1"/>
    <col min="4" max="4" width="3.140625" style="1" customWidth="1"/>
    <col min="5" max="5" width="4.140625" style="1" customWidth="1"/>
    <col min="6" max="29" width="3.8515625" style="1" customWidth="1"/>
    <col min="30" max="30" width="3.28125" style="1" customWidth="1"/>
    <col min="31" max="31" width="3.8515625" style="1" customWidth="1"/>
    <col min="32" max="32" width="3.57421875" style="1" customWidth="1"/>
    <col min="33" max="33" width="3.8515625" style="1" customWidth="1"/>
    <col min="34" max="34" width="3.7109375" style="1" customWidth="1"/>
    <col min="35" max="16384" width="9.140625" style="1" customWidth="1"/>
  </cols>
  <sheetData>
    <row r="1" spans="1:34" ht="15.75">
      <c r="A1" s="239" t="s">
        <v>615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ht="15.75">
      <c r="A2" s="265" t="s">
        <v>616</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row>
    <row r="3" spans="1:34" ht="40.5" customHeight="1">
      <c r="A3" s="234" t="s">
        <v>617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15.7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276" t="s">
        <v>5</v>
      </c>
      <c r="AC4" s="276"/>
      <c r="AD4" s="276"/>
      <c r="AE4" s="276"/>
      <c r="AF4" s="276"/>
      <c r="AG4" s="276"/>
      <c r="AH4" s="276"/>
    </row>
    <row r="5" spans="1:34" ht="15" customHeight="1">
      <c r="A5" s="241" t="s">
        <v>676</v>
      </c>
      <c r="B5" s="241" t="s">
        <v>434</v>
      </c>
      <c r="C5" s="263" t="s">
        <v>824</v>
      </c>
      <c r="D5" s="263" t="s">
        <v>708</v>
      </c>
      <c r="E5" s="266" t="s">
        <v>825</v>
      </c>
      <c r="F5" s="267"/>
      <c r="G5" s="267"/>
      <c r="H5" s="267"/>
      <c r="I5" s="267"/>
      <c r="J5" s="267"/>
      <c r="K5" s="267"/>
      <c r="L5" s="267"/>
      <c r="M5" s="267"/>
      <c r="N5" s="267"/>
      <c r="O5" s="267"/>
      <c r="P5" s="267"/>
      <c r="Q5" s="267"/>
      <c r="R5" s="267"/>
      <c r="S5" s="267"/>
      <c r="T5" s="267"/>
      <c r="U5" s="267"/>
      <c r="V5" s="267"/>
      <c r="W5" s="267"/>
      <c r="X5" s="267"/>
      <c r="Y5" s="267"/>
      <c r="Z5" s="267"/>
      <c r="AA5" s="267"/>
      <c r="AB5" s="268"/>
      <c r="AC5" s="271" t="s">
        <v>826</v>
      </c>
      <c r="AD5" s="271" t="s">
        <v>708</v>
      </c>
      <c r="AE5" s="271" t="s">
        <v>827</v>
      </c>
      <c r="AF5" s="271" t="s">
        <v>708</v>
      </c>
      <c r="AG5" s="217" t="s">
        <v>717</v>
      </c>
      <c r="AH5" s="217" t="s">
        <v>708</v>
      </c>
    </row>
    <row r="6" spans="1:34" ht="163.5" customHeight="1">
      <c r="A6" s="241"/>
      <c r="B6" s="241"/>
      <c r="C6" s="264"/>
      <c r="D6" s="264"/>
      <c r="E6" s="46" t="s">
        <v>828</v>
      </c>
      <c r="F6" s="46" t="s">
        <v>708</v>
      </c>
      <c r="G6" s="46" t="s">
        <v>829</v>
      </c>
      <c r="H6" s="46" t="s">
        <v>708</v>
      </c>
      <c r="I6" s="46" t="s">
        <v>830</v>
      </c>
      <c r="J6" s="46" t="s">
        <v>708</v>
      </c>
      <c r="K6" s="46" t="s">
        <v>831</v>
      </c>
      <c r="L6" s="46" t="s">
        <v>708</v>
      </c>
      <c r="M6" s="46" t="s">
        <v>832</v>
      </c>
      <c r="N6" s="46" t="s">
        <v>708</v>
      </c>
      <c r="O6" s="46" t="s">
        <v>833</v>
      </c>
      <c r="P6" s="46" t="s">
        <v>708</v>
      </c>
      <c r="Q6" s="46" t="s">
        <v>834</v>
      </c>
      <c r="R6" s="46" t="s">
        <v>708</v>
      </c>
      <c r="S6" s="46" t="s">
        <v>835</v>
      </c>
      <c r="T6" s="46" t="s">
        <v>708</v>
      </c>
      <c r="U6" s="46" t="s">
        <v>836</v>
      </c>
      <c r="V6" s="46" t="s">
        <v>708</v>
      </c>
      <c r="W6" s="46" t="s">
        <v>837</v>
      </c>
      <c r="X6" s="46" t="s">
        <v>708</v>
      </c>
      <c r="Y6" s="46" t="s">
        <v>838</v>
      </c>
      <c r="Z6" s="46" t="s">
        <v>708</v>
      </c>
      <c r="AA6" s="46" t="s">
        <v>839</v>
      </c>
      <c r="AB6" s="46" t="s">
        <v>708</v>
      </c>
      <c r="AC6" s="271"/>
      <c r="AD6" s="271"/>
      <c r="AE6" s="271"/>
      <c r="AF6" s="271"/>
      <c r="AG6" s="217"/>
      <c r="AH6" s="217"/>
    </row>
    <row r="7" spans="1:34"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3">
        <v>33</v>
      </c>
      <c r="AH7" s="52">
        <v>34</v>
      </c>
    </row>
    <row r="8" spans="1:34" ht="15.75">
      <c r="A8" s="47">
        <f>'46'!A8</f>
        <v>0</v>
      </c>
      <c r="B8" s="47">
        <f>'46'!B8</f>
        <v>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8">
        <f>C8+E8+G8+I8+K8+M8+O8+Q8+S8+U8+W8+Y8+AA8+AC8+AE8</f>
        <v>0</v>
      </c>
      <c r="AH8" s="53">
        <f>D8+F8+H8+J8+L8+N8+P8+R8+T8+V8+X8+Z8+AB8+AD8+AF8</f>
        <v>0</v>
      </c>
    </row>
    <row r="9" spans="1:34" s="7" customFormat="1" ht="15.75">
      <c r="A9" s="7" t="s">
        <v>684</v>
      </c>
      <c r="B9" s="7" t="s">
        <v>684</v>
      </c>
      <c r="AG9" s="44" t="s">
        <v>684</v>
      </c>
      <c r="AH9" s="44" t="s">
        <v>684</v>
      </c>
    </row>
    <row r="10" spans="1:34" s="8" customFormat="1" ht="30.75" customHeight="1">
      <c r="A10" s="50" t="s">
        <v>685</v>
      </c>
      <c r="B10" s="224" t="s">
        <v>742</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row>
    <row r="11" spans="1:2" ht="15.75">
      <c r="A11" s="1" t="s">
        <v>684</v>
      </c>
      <c r="B11" s="1" t="s">
        <v>618</v>
      </c>
    </row>
    <row r="12" spans="1:2" ht="15.75">
      <c r="A12" s="1" t="s">
        <v>684</v>
      </c>
      <c r="B12" s="1" t="s">
        <v>619</v>
      </c>
    </row>
  </sheetData>
  <sheetProtection/>
  <mergeCells count="16">
    <mergeCell ref="A5:A6"/>
    <mergeCell ref="B5:B6"/>
    <mergeCell ref="C5:C6"/>
    <mergeCell ref="D5:D6"/>
    <mergeCell ref="A1:AH1"/>
    <mergeCell ref="A2:AH2"/>
    <mergeCell ref="A3:AH3"/>
    <mergeCell ref="AB4:AH4"/>
    <mergeCell ref="AF5:AF6"/>
    <mergeCell ref="AG5:AG6"/>
    <mergeCell ref="AH5:AH6"/>
    <mergeCell ref="B10:AH10"/>
    <mergeCell ref="E5:AB5"/>
    <mergeCell ref="AC5:AC6"/>
    <mergeCell ref="AD5:AD6"/>
    <mergeCell ref="AE5:AE6"/>
  </mergeCells>
  <printOptions/>
  <pageMargins left="0.5118110236220472" right="0.34" top="0.59" bottom="0.7480314960629921" header="0.31496062992125984" footer="0.31496062992125984"/>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sheetPr>
    <tabColor theme="0"/>
  </sheetPr>
  <dimension ref="A1:N13"/>
  <sheetViews>
    <sheetView view="pageBreakPreview" zoomScale="90" zoomScaleSheetLayoutView="90" zoomScalePageLayoutView="0" workbookViewId="0" topLeftCell="A1">
      <selection activeCell="W4" sqref="W4:X5"/>
    </sheetView>
  </sheetViews>
  <sheetFormatPr defaultColWidth="10.421875" defaultRowHeight="15"/>
  <cols>
    <col min="1" max="1" width="6.421875" style="27" customWidth="1"/>
    <col min="2" max="2" width="10.421875" style="27" customWidth="1"/>
    <col min="3" max="3" width="7.00390625" style="27" customWidth="1"/>
    <col min="4" max="4" width="10.421875" style="27" customWidth="1"/>
    <col min="5" max="5" width="6.00390625" style="27" customWidth="1"/>
    <col min="6" max="6" width="8.140625" style="27" customWidth="1"/>
    <col min="7" max="7" width="5.28125" style="27" customWidth="1"/>
    <col min="8" max="9" width="6.28125" style="27" customWidth="1"/>
    <col min="10" max="10" width="7.140625" style="27" customWidth="1"/>
    <col min="11" max="11" width="6.140625" style="27" customWidth="1"/>
    <col min="12" max="12" width="5.7109375" style="27" customWidth="1"/>
    <col min="13" max="13" width="6.57421875" style="27" customWidth="1"/>
    <col min="14" max="14" width="5.7109375" style="27" customWidth="1"/>
    <col min="15" max="16384" width="10.421875" style="27" customWidth="1"/>
  </cols>
  <sheetData>
    <row r="1" spans="13:14" ht="15.75">
      <c r="M1" s="336" t="s">
        <v>620</v>
      </c>
      <c r="N1" s="336"/>
    </row>
    <row r="2" spans="1:14" ht="45" customHeight="1">
      <c r="A2" s="214" t="s">
        <v>621</v>
      </c>
      <c r="B2" s="214"/>
      <c r="C2" s="214"/>
      <c r="D2" s="214"/>
      <c r="E2" s="214"/>
      <c r="F2" s="214"/>
      <c r="G2" s="214"/>
      <c r="H2" s="214"/>
      <c r="I2" s="214"/>
      <c r="J2" s="214"/>
      <c r="K2" s="214"/>
      <c r="L2" s="214"/>
      <c r="M2" s="214"/>
      <c r="N2" s="214"/>
    </row>
    <row r="3" spans="1:14" ht="15.75">
      <c r="A3" s="290" t="s">
        <v>6</v>
      </c>
      <c r="B3" s="290"/>
      <c r="C3" s="290"/>
      <c r="D3" s="290"/>
      <c r="E3" s="290"/>
      <c r="F3" s="290"/>
      <c r="G3" s="290"/>
      <c r="H3" s="290"/>
      <c r="I3" s="290"/>
      <c r="J3" s="290"/>
      <c r="K3" s="290"/>
      <c r="L3" s="290"/>
      <c r="M3" s="290"/>
      <c r="N3" s="290"/>
    </row>
    <row r="4" spans="1:14" ht="50.25" customHeight="1">
      <c r="A4" s="241" t="s">
        <v>676</v>
      </c>
      <c r="B4" s="241" t="s">
        <v>434</v>
      </c>
      <c r="C4" s="241" t="s">
        <v>707</v>
      </c>
      <c r="D4" s="241"/>
      <c r="E4" s="241"/>
      <c r="F4" s="271" t="s">
        <v>844</v>
      </c>
      <c r="G4" s="263" t="s">
        <v>708</v>
      </c>
      <c r="H4" s="241" t="s">
        <v>845</v>
      </c>
      <c r="I4" s="241"/>
      <c r="J4" s="241"/>
      <c r="K4" s="241" t="s">
        <v>846</v>
      </c>
      <c r="L4" s="241"/>
      <c r="M4" s="271" t="s">
        <v>622</v>
      </c>
      <c r="N4" s="271" t="s">
        <v>708</v>
      </c>
    </row>
    <row r="5" spans="1:14" ht="121.5" customHeight="1">
      <c r="A5" s="241"/>
      <c r="B5" s="241"/>
      <c r="C5" s="23" t="s">
        <v>762</v>
      </c>
      <c r="D5" s="23" t="s">
        <v>848</v>
      </c>
      <c r="E5" s="46" t="s">
        <v>708</v>
      </c>
      <c r="F5" s="271"/>
      <c r="G5" s="264"/>
      <c r="H5" s="46" t="s">
        <v>601</v>
      </c>
      <c r="I5" s="46" t="s">
        <v>773</v>
      </c>
      <c r="J5" s="46" t="s">
        <v>772</v>
      </c>
      <c r="K5" s="46" t="s">
        <v>850</v>
      </c>
      <c r="L5" s="46" t="s">
        <v>851</v>
      </c>
      <c r="M5" s="271"/>
      <c r="N5" s="271"/>
    </row>
    <row r="6" spans="1:14" ht="15.75">
      <c r="A6" s="3">
        <v>1</v>
      </c>
      <c r="B6" s="3">
        <v>2</v>
      </c>
      <c r="C6" s="23">
        <v>3</v>
      </c>
      <c r="D6" s="3">
        <v>4</v>
      </c>
      <c r="E6" s="23">
        <v>5</v>
      </c>
      <c r="F6" s="3">
        <v>6</v>
      </c>
      <c r="G6" s="23">
        <v>7</v>
      </c>
      <c r="H6" s="3">
        <v>8</v>
      </c>
      <c r="I6" s="23">
        <v>9</v>
      </c>
      <c r="J6" s="3">
        <v>10</v>
      </c>
      <c r="K6" s="23">
        <v>11</v>
      </c>
      <c r="L6" s="3">
        <v>12</v>
      </c>
      <c r="M6" s="23">
        <v>13</v>
      </c>
      <c r="N6" s="3">
        <v>14</v>
      </c>
    </row>
    <row r="7" spans="1:14" ht="21.75" customHeight="1">
      <c r="A7" s="59">
        <f>1!A8</f>
        <v>50</v>
      </c>
      <c r="B7" s="59">
        <f>'46'!B8</f>
        <v>0</v>
      </c>
      <c r="C7" s="12"/>
      <c r="D7" s="80">
        <f>F7+H7+I7+J7+K7+L7+M7</f>
        <v>0</v>
      </c>
      <c r="E7" s="12"/>
      <c r="F7" s="12"/>
      <c r="G7" s="12"/>
      <c r="H7" s="12"/>
      <c r="I7" s="12"/>
      <c r="J7" s="12"/>
      <c r="K7" s="12"/>
      <c r="L7" s="12"/>
      <c r="M7" s="12"/>
      <c r="N7" s="143"/>
    </row>
    <row r="8" spans="1:14" ht="15.75" customHeight="1">
      <c r="A8" s="144" t="s">
        <v>684</v>
      </c>
      <c r="B8" s="144" t="s">
        <v>684</v>
      </c>
      <c r="C8" s="144"/>
      <c r="D8" s="145" t="s">
        <v>684</v>
      </c>
      <c r="E8" s="144"/>
      <c r="F8" s="144"/>
      <c r="G8" s="144"/>
      <c r="H8" s="144"/>
      <c r="I8" s="144"/>
      <c r="J8" s="144"/>
      <c r="K8" s="144"/>
      <c r="L8" s="144"/>
      <c r="M8" s="144" t="s">
        <v>778</v>
      </c>
      <c r="N8" s="146"/>
    </row>
    <row r="9" spans="1:14" ht="31.5" customHeight="1">
      <c r="A9" s="147" t="s">
        <v>623</v>
      </c>
      <c r="B9" s="337" t="s">
        <v>624</v>
      </c>
      <c r="C9" s="337"/>
      <c r="D9" s="337"/>
      <c r="E9" s="337"/>
      <c r="F9" s="337"/>
      <c r="G9" s="337"/>
      <c r="H9" s="337"/>
      <c r="I9" s="337"/>
      <c r="J9" s="337"/>
      <c r="K9" s="337"/>
      <c r="L9" s="337"/>
      <c r="M9" s="337"/>
      <c r="N9" s="337"/>
    </row>
    <row r="10" spans="1:4" ht="21" customHeight="1">
      <c r="A10" s="57" t="s">
        <v>684</v>
      </c>
      <c r="B10" s="236" t="s">
        <v>625</v>
      </c>
      <c r="C10" s="236"/>
      <c r="D10" s="236"/>
    </row>
    <row r="11" spans="1:14" ht="55.5" customHeight="1">
      <c r="A11" s="224" t="s">
        <v>626</v>
      </c>
      <c r="B11" s="224"/>
      <c r="C11" s="224"/>
      <c r="D11" s="224"/>
      <c r="E11" s="224"/>
      <c r="F11" s="224"/>
      <c r="G11" s="224"/>
      <c r="H11" s="224"/>
      <c r="I11" s="224"/>
      <c r="J11" s="224"/>
      <c r="K11" s="224"/>
      <c r="L11" s="224"/>
      <c r="M11" s="224"/>
      <c r="N11" s="224"/>
    </row>
    <row r="13" ht="15.75">
      <c r="A13" s="20"/>
    </row>
  </sheetData>
  <sheetProtection/>
  <mergeCells count="15">
    <mergeCell ref="A11:N11"/>
    <mergeCell ref="M1:N1"/>
    <mergeCell ref="A2:N2"/>
    <mergeCell ref="A3:N3"/>
    <mergeCell ref="A4:A5"/>
    <mergeCell ref="B4:B5"/>
    <mergeCell ref="C4:E4"/>
    <mergeCell ref="F4:F5"/>
    <mergeCell ref="G4:G5"/>
    <mergeCell ref="K4:L4"/>
    <mergeCell ref="M4:M5"/>
    <mergeCell ref="N4:N5"/>
    <mergeCell ref="B9:N9"/>
    <mergeCell ref="H4:J4"/>
    <mergeCell ref="B10:D10"/>
  </mergeCells>
  <printOptions/>
  <pageMargins left="0.5118110236220472" right="0.4724409448818898" top="0.56" bottom="0.7480314960629921" header="0.31496062992125984" footer="0.31496062992125984"/>
  <pageSetup horizontalDpi="600" verticalDpi="600" orientation="landscape" paperSize="9" scale="126" r:id="rId1"/>
</worksheet>
</file>

<file path=xl/worksheets/sheet72.xml><?xml version="1.0" encoding="utf-8"?>
<worksheet xmlns="http://schemas.openxmlformats.org/spreadsheetml/2006/main" xmlns:r="http://schemas.openxmlformats.org/officeDocument/2006/relationships">
  <sheetPr>
    <tabColor theme="0"/>
  </sheetPr>
  <dimension ref="A1:N13"/>
  <sheetViews>
    <sheetView view="pageBreakPreview" zoomScale="90" zoomScaleSheetLayoutView="90" zoomScalePageLayoutView="0" workbookViewId="0" topLeftCell="A1">
      <selection activeCell="W4" sqref="W4:X5"/>
    </sheetView>
  </sheetViews>
  <sheetFormatPr defaultColWidth="10.421875" defaultRowHeight="15"/>
  <cols>
    <col min="1" max="1" width="6.421875" style="27" customWidth="1"/>
    <col min="2" max="2" width="10.421875" style="27" customWidth="1"/>
    <col min="3" max="3" width="7.00390625" style="27" customWidth="1"/>
    <col min="4" max="4" width="10.421875" style="27" customWidth="1"/>
    <col min="5" max="5" width="6.00390625" style="27" customWidth="1"/>
    <col min="6" max="6" width="8.140625" style="27" customWidth="1"/>
    <col min="7" max="7" width="5.28125" style="27" customWidth="1"/>
    <col min="8" max="9" width="6.28125" style="27" customWidth="1"/>
    <col min="10" max="10" width="7.140625" style="27" customWidth="1"/>
    <col min="11" max="11" width="6.140625" style="27" customWidth="1"/>
    <col min="12" max="12" width="5.7109375" style="27" customWidth="1"/>
    <col min="13" max="13" width="6.57421875" style="27" customWidth="1"/>
    <col min="14" max="14" width="5.7109375" style="27" customWidth="1"/>
    <col min="15" max="16384" width="10.421875" style="27" customWidth="1"/>
  </cols>
  <sheetData>
    <row r="1" spans="13:14" ht="15.75">
      <c r="M1" s="336" t="s">
        <v>627</v>
      </c>
      <c r="N1" s="336"/>
    </row>
    <row r="2" spans="1:14" ht="45" customHeight="1">
      <c r="A2" s="214" t="s">
        <v>628</v>
      </c>
      <c r="B2" s="214"/>
      <c r="C2" s="214"/>
      <c r="D2" s="214"/>
      <c r="E2" s="214"/>
      <c r="F2" s="214"/>
      <c r="G2" s="214"/>
      <c r="H2" s="214"/>
      <c r="I2" s="214"/>
      <c r="J2" s="214"/>
      <c r="K2" s="214"/>
      <c r="L2" s="214"/>
      <c r="M2" s="214"/>
      <c r="N2" s="214"/>
    </row>
    <row r="3" spans="1:14" ht="15.75">
      <c r="A3" s="290" t="s">
        <v>6</v>
      </c>
      <c r="B3" s="290"/>
      <c r="C3" s="290"/>
      <c r="D3" s="290"/>
      <c r="E3" s="290"/>
      <c r="F3" s="290"/>
      <c r="G3" s="290"/>
      <c r="H3" s="290"/>
      <c r="I3" s="290"/>
      <c r="J3" s="290"/>
      <c r="K3" s="290"/>
      <c r="L3" s="290"/>
      <c r="M3" s="290"/>
      <c r="N3" s="290"/>
    </row>
    <row r="4" spans="1:14" ht="50.25" customHeight="1">
      <c r="A4" s="241" t="s">
        <v>676</v>
      </c>
      <c r="B4" s="241" t="s">
        <v>434</v>
      </c>
      <c r="C4" s="241" t="s">
        <v>707</v>
      </c>
      <c r="D4" s="241"/>
      <c r="E4" s="241"/>
      <c r="F4" s="271" t="s">
        <v>844</v>
      </c>
      <c r="G4" s="263" t="s">
        <v>708</v>
      </c>
      <c r="H4" s="241" t="s">
        <v>845</v>
      </c>
      <c r="I4" s="241"/>
      <c r="J4" s="241"/>
      <c r="K4" s="241" t="s">
        <v>846</v>
      </c>
      <c r="L4" s="241"/>
      <c r="M4" s="271" t="s">
        <v>622</v>
      </c>
      <c r="N4" s="271" t="s">
        <v>708</v>
      </c>
    </row>
    <row r="5" spans="1:14" ht="103.5" customHeight="1">
      <c r="A5" s="241"/>
      <c r="B5" s="241"/>
      <c r="C5" s="23" t="s">
        <v>762</v>
      </c>
      <c r="D5" s="23" t="s">
        <v>848</v>
      </c>
      <c r="E5" s="46" t="s">
        <v>708</v>
      </c>
      <c r="F5" s="271"/>
      <c r="G5" s="264"/>
      <c r="H5" s="46" t="s">
        <v>601</v>
      </c>
      <c r="I5" s="46" t="s">
        <v>773</v>
      </c>
      <c r="J5" s="46" t="s">
        <v>772</v>
      </c>
      <c r="K5" s="46" t="s">
        <v>850</v>
      </c>
      <c r="L5" s="46" t="s">
        <v>851</v>
      </c>
      <c r="M5" s="271"/>
      <c r="N5" s="271"/>
    </row>
    <row r="6" spans="1:14" ht="15.75">
      <c r="A6" s="3">
        <v>1</v>
      </c>
      <c r="B6" s="3">
        <v>2</v>
      </c>
      <c r="C6" s="23">
        <v>3</v>
      </c>
      <c r="D6" s="3">
        <v>4</v>
      </c>
      <c r="E6" s="23">
        <v>5</v>
      </c>
      <c r="F6" s="3">
        <v>6</v>
      </c>
      <c r="G6" s="23">
        <v>7</v>
      </c>
      <c r="H6" s="3">
        <v>8</v>
      </c>
      <c r="I6" s="23">
        <v>9</v>
      </c>
      <c r="J6" s="3">
        <v>10</v>
      </c>
      <c r="K6" s="23">
        <v>11</v>
      </c>
      <c r="L6" s="3">
        <v>12</v>
      </c>
      <c r="M6" s="23">
        <v>13</v>
      </c>
      <c r="N6" s="3">
        <v>14</v>
      </c>
    </row>
    <row r="7" spans="1:14" ht="18.75" customHeight="1">
      <c r="A7" s="59">
        <f>1!A8</f>
        <v>50</v>
      </c>
      <c r="B7" s="59">
        <f>'46'!B8</f>
        <v>0</v>
      </c>
      <c r="C7" s="12"/>
      <c r="D7" s="80">
        <f>F7+H7+I7+J7+K7+L7+M7</f>
        <v>0</v>
      </c>
      <c r="E7" s="12"/>
      <c r="F7" s="12"/>
      <c r="G7" s="12"/>
      <c r="H7" s="12"/>
      <c r="I7" s="12"/>
      <c r="J7" s="12"/>
      <c r="K7" s="12"/>
      <c r="L7" s="12"/>
      <c r="M7" s="12"/>
      <c r="N7" s="143"/>
    </row>
    <row r="8" spans="1:14" ht="15.75" customHeight="1">
      <c r="A8" s="144" t="s">
        <v>684</v>
      </c>
      <c r="B8" s="144" t="s">
        <v>684</v>
      </c>
      <c r="C8" s="144"/>
      <c r="D8" s="145" t="s">
        <v>684</v>
      </c>
      <c r="E8" s="144"/>
      <c r="F8" s="144"/>
      <c r="G8" s="144"/>
      <c r="H8" s="144"/>
      <c r="I8" s="144"/>
      <c r="J8" s="144"/>
      <c r="K8" s="144"/>
      <c r="L8" s="144"/>
      <c r="M8" s="144" t="s">
        <v>778</v>
      </c>
      <c r="N8" s="146"/>
    </row>
    <row r="9" spans="1:14" ht="30" customHeight="1">
      <c r="A9" s="55" t="s">
        <v>623</v>
      </c>
      <c r="B9" s="337" t="s">
        <v>624</v>
      </c>
      <c r="C9" s="337"/>
      <c r="D9" s="337"/>
      <c r="E9" s="337"/>
      <c r="F9" s="337"/>
      <c r="G9" s="337"/>
      <c r="H9" s="337"/>
      <c r="I9" s="337"/>
      <c r="J9" s="337"/>
      <c r="K9" s="337"/>
      <c r="L9" s="337"/>
      <c r="M9" s="337"/>
      <c r="N9" s="337"/>
    </row>
    <row r="10" spans="1:4" ht="21" customHeight="1">
      <c r="A10" s="57" t="s">
        <v>684</v>
      </c>
      <c r="B10" s="236" t="s">
        <v>625</v>
      </c>
      <c r="C10" s="236"/>
      <c r="D10" s="236"/>
    </row>
    <row r="11" spans="1:14" ht="55.5" customHeight="1">
      <c r="A11" s="224" t="s">
        <v>626</v>
      </c>
      <c r="B11" s="224"/>
      <c r="C11" s="224"/>
      <c r="D11" s="224"/>
      <c r="E11" s="224"/>
      <c r="F11" s="224"/>
      <c r="G11" s="224"/>
      <c r="H11" s="224"/>
      <c r="I11" s="224"/>
      <c r="J11" s="224"/>
      <c r="K11" s="224"/>
      <c r="L11" s="224"/>
      <c r="M11" s="224"/>
      <c r="N11" s="224"/>
    </row>
    <row r="13" ht="15.75">
      <c r="A13" s="20"/>
    </row>
  </sheetData>
  <sheetProtection/>
  <mergeCells count="15">
    <mergeCell ref="A11:N11"/>
    <mergeCell ref="M1:N1"/>
    <mergeCell ref="A2:N2"/>
    <mergeCell ref="A3:N3"/>
    <mergeCell ref="A4:A5"/>
    <mergeCell ref="B4:B5"/>
    <mergeCell ref="C4:E4"/>
    <mergeCell ref="F4:F5"/>
    <mergeCell ref="G4:G5"/>
    <mergeCell ref="K4:L4"/>
    <mergeCell ref="M4:M5"/>
    <mergeCell ref="N4:N5"/>
    <mergeCell ref="B9:N9"/>
    <mergeCell ref="H4:J4"/>
    <mergeCell ref="B10:D10"/>
  </mergeCells>
  <printOptions/>
  <pageMargins left="0.5118110236220472" right="0.4724409448818898" top="0.56" bottom="0.7480314960629921" header="0.31496062992125984" footer="0.31496062992125984"/>
  <pageSetup horizontalDpi="600" verticalDpi="600" orientation="landscape" paperSize="9" scale="126" r:id="rId1"/>
</worksheet>
</file>

<file path=xl/worksheets/sheet73.xml><?xml version="1.0" encoding="utf-8"?>
<worksheet xmlns="http://schemas.openxmlformats.org/spreadsheetml/2006/main" xmlns:r="http://schemas.openxmlformats.org/officeDocument/2006/relationships">
  <sheetPr>
    <tabColor theme="0"/>
  </sheetPr>
  <dimension ref="A1:AB10"/>
  <sheetViews>
    <sheetView view="pageBreakPreview" zoomScale="130" zoomScaleSheetLayoutView="130" zoomScalePageLayoutView="0" workbookViewId="0" topLeftCell="A2">
      <selection activeCell="W4" sqref="W4:X5"/>
    </sheetView>
  </sheetViews>
  <sheetFormatPr defaultColWidth="11.140625" defaultRowHeight="15"/>
  <cols>
    <col min="1" max="1" width="6.28125" style="1" customWidth="1"/>
    <col min="2" max="16384" width="11.140625" style="1" customWidth="1"/>
  </cols>
  <sheetData>
    <row r="1" spans="1:9" ht="15.75">
      <c r="A1" s="239" t="s">
        <v>629</v>
      </c>
      <c r="B1" s="239"/>
      <c r="C1" s="239"/>
      <c r="D1" s="239"/>
      <c r="E1" s="239"/>
      <c r="F1" s="239"/>
      <c r="G1" s="239"/>
      <c r="H1" s="239"/>
      <c r="I1" s="239"/>
    </row>
    <row r="2" spans="1:16" ht="61.5" customHeight="1">
      <c r="A2" s="214" t="s">
        <v>630</v>
      </c>
      <c r="B2" s="214"/>
      <c r="C2" s="214"/>
      <c r="D2" s="214"/>
      <c r="E2" s="214"/>
      <c r="F2" s="214"/>
      <c r="G2" s="214"/>
      <c r="H2" s="214"/>
      <c r="I2" s="214"/>
      <c r="J2" s="87"/>
      <c r="K2" s="87"/>
      <c r="L2" s="87"/>
      <c r="M2" s="87"/>
      <c r="N2" s="87"/>
      <c r="O2" s="87"/>
      <c r="P2" s="87"/>
    </row>
    <row r="3" spans="1:9" ht="15.75">
      <c r="A3" s="272" t="s">
        <v>6</v>
      </c>
      <c r="B3" s="272"/>
      <c r="C3" s="272"/>
      <c r="D3" s="272"/>
      <c r="E3" s="272"/>
      <c r="F3" s="272"/>
      <c r="G3" s="272"/>
      <c r="H3" s="272"/>
      <c r="I3" s="272"/>
    </row>
    <row r="4" spans="1:9" ht="15" customHeight="1">
      <c r="A4" s="241" t="s">
        <v>676</v>
      </c>
      <c r="B4" s="241" t="s">
        <v>434</v>
      </c>
      <c r="C4" s="218" t="s">
        <v>855</v>
      </c>
      <c r="D4" s="241" t="s">
        <v>856</v>
      </c>
      <c r="E4" s="241"/>
      <c r="F4" s="241"/>
      <c r="G4" s="241"/>
      <c r="H4" s="241"/>
      <c r="I4" s="241"/>
    </row>
    <row r="5" spans="1:9" ht="114.75" customHeight="1">
      <c r="A5" s="241"/>
      <c r="B5" s="241"/>
      <c r="C5" s="218"/>
      <c r="D5" s="46" t="s">
        <v>786</v>
      </c>
      <c r="E5" s="46" t="s">
        <v>857</v>
      </c>
      <c r="F5" s="41" t="s">
        <v>788</v>
      </c>
      <c r="G5" s="46" t="s">
        <v>858</v>
      </c>
      <c r="H5" s="46" t="s">
        <v>859</v>
      </c>
      <c r="I5" s="46" t="s">
        <v>860</v>
      </c>
    </row>
    <row r="6" spans="1:9" ht="15.75">
      <c r="A6" s="23">
        <v>1</v>
      </c>
      <c r="B6" s="23">
        <v>2</v>
      </c>
      <c r="C6" s="23">
        <v>3</v>
      </c>
      <c r="D6" s="23">
        <v>4</v>
      </c>
      <c r="E6" s="23">
        <v>5</v>
      </c>
      <c r="F6" s="23">
        <v>6</v>
      </c>
      <c r="G6" s="23">
        <v>7</v>
      </c>
      <c r="H6" s="23">
        <v>8</v>
      </c>
      <c r="I6" s="23">
        <v>9</v>
      </c>
    </row>
    <row r="7" spans="1:9" ht="15.75">
      <c r="A7" s="47">
        <f>1!A8</f>
        <v>50</v>
      </c>
      <c r="B7" s="47">
        <f>'46'!B8</f>
        <v>0</v>
      </c>
      <c r="C7" s="58">
        <f>D7+E7+F7+G7+H7+I7</f>
        <v>0</v>
      </c>
      <c r="D7" s="30"/>
      <c r="E7" s="30"/>
      <c r="F7" s="30"/>
      <c r="G7" s="30"/>
      <c r="H7" s="30"/>
      <c r="I7" s="30"/>
    </row>
    <row r="8" spans="1:3" ht="15.75">
      <c r="A8" s="7" t="s">
        <v>684</v>
      </c>
      <c r="B8" s="7" t="s">
        <v>684</v>
      </c>
      <c r="C8" s="7" t="s">
        <v>684</v>
      </c>
    </row>
    <row r="9" spans="1:28" s="8" customFormat="1" ht="33" customHeight="1">
      <c r="A9" s="50" t="s">
        <v>685</v>
      </c>
      <c r="B9" s="224" t="s">
        <v>742</v>
      </c>
      <c r="C9" s="224"/>
      <c r="D9" s="224"/>
      <c r="E9" s="224"/>
      <c r="F9" s="224"/>
      <c r="G9" s="224"/>
      <c r="H9" s="224"/>
      <c r="I9" s="224"/>
      <c r="J9" s="50"/>
      <c r="K9" s="50"/>
      <c r="L9" s="50"/>
      <c r="M9" s="50"/>
      <c r="N9" s="50"/>
      <c r="O9" s="50"/>
      <c r="P9" s="50"/>
      <c r="Q9" s="50"/>
      <c r="R9" s="50"/>
      <c r="S9" s="50"/>
      <c r="T9" s="50"/>
      <c r="U9" s="50"/>
      <c r="V9" s="50"/>
      <c r="W9" s="50"/>
      <c r="X9" s="50"/>
      <c r="Y9" s="50"/>
      <c r="Z9" s="50"/>
      <c r="AA9" s="50"/>
      <c r="AB9" s="50"/>
    </row>
    <row r="10" spans="1:2" ht="15.75">
      <c r="A10" s="1" t="s">
        <v>684</v>
      </c>
      <c r="B10" s="1" t="s">
        <v>792</v>
      </c>
    </row>
  </sheetData>
  <sheetProtection/>
  <mergeCells count="8">
    <mergeCell ref="B9:I9"/>
    <mergeCell ref="A1:I1"/>
    <mergeCell ref="A2:I2"/>
    <mergeCell ref="A3:I3"/>
    <mergeCell ref="A4:A5"/>
    <mergeCell ref="B4:B5"/>
    <mergeCell ref="C4:C5"/>
    <mergeCell ref="D4:I4"/>
  </mergeCells>
  <printOptions/>
  <pageMargins left="0.7086614173228347" right="0.7086614173228347" top="0.7480314960629921" bottom="0.7480314960629921" header="0.31496062992125984" footer="0.31496062992125984"/>
  <pageSetup horizontalDpi="600" verticalDpi="600" orientation="landscape" paperSize="9" scale="130" r:id="rId1"/>
</worksheet>
</file>

<file path=xl/worksheets/sheet74.xml><?xml version="1.0" encoding="utf-8"?>
<worksheet xmlns="http://schemas.openxmlformats.org/spreadsheetml/2006/main" xmlns:r="http://schemas.openxmlformats.org/officeDocument/2006/relationships">
  <sheetPr>
    <tabColor theme="0"/>
  </sheetPr>
  <dimension ref="A1:AB10"/>
  <sheetViews>
    <sheetView view="pageBreakPreview" zoomScale="130" zoomScaleSheetLayoutView="130" zoomScalePageLayoutView="0" workbookViewId="0" topLeftCell="A2">
      <selection activeCell="W4" sqref="W4:X5"/>
    </sheetView>
  </sheetViews>
  <sheetFormatPr defaultColWidth="11.140625" defaultRowHeight="15"/>
  <cols>
    <col min="1" max="1" width="6.28125" style="1" customWidth="1"/>
    <col min="2" max="16384" width="11.140625" style="1" customWidth="1"/>
  </cols>
  <sheetData>
    <row r="1" spans="1:9" ht="15.75">
      <c r="A1" s="239" t="s">
        <v>631</v>
      </c>
      <c r="B1" s="239"/>
      <c r="C1" s="239"/>
      <c r="D1" s="239"/>
      <c r="E1" s="239"/>
      <c r="F1" s="239"/>
      <c r="G1" s="239"/>
      <c r="H1" s="239"/>
      <c r="I1" s="239"/>
    </row>
    <row r="2" spans="1:16" ht="61.5" customHeight="1">
      <c r="A2" s="214" t="s">
        <v>632</v>
      </c>
      <c r="B2" s="214"/>
      <c r="C2" s="214"/>
      <c r="D2" s="214"/>
      <c r="E2" s="214"/>
      <c r="F2" s="214"/>
      <c r="G2" s="214"/>
      <c r="H2" s="214"/>
      <c r="I2" s="214"/>
      <c r="J2" s="87"/>
      <c r="K2" s="87"/>
      <c r="L2" s="87"/>
      <c r="M2" s="87"/>
      <c r="N2" s="87"/>
      <c r="O2" s="87"/>
      <c r="P2" s="87"/>
    </row>
    <row r="3" spans="1:9" ht="15.75">
      <c r="A3" s="272" t="s">
        <v>6</v>
      </c>
      <c r="B3" s="272"/>
      <c r="C3" s="272"/>
      <c r="D3" s="272"/>
      <c r="E3" s="272"/>
      <c r="F3" s="272"/>
      <c r="G3" s="272"/>
      <c r="H3" s="272"/>
      <c r="I3" s="272"/>
    </row>
    <row r="4" spans="1:9" ht="15" customHeight="1">
      <c r="A4" s="241" t="s">
        <v>676</v>
      </c>
      <c r="B4" s="241" t="s">
        <v>434</v>
      </c>
      <c r="C4" s="218" t="s">
        <v>855</v>
      </c>
      <c r="D4" s="241" t="s">
        <v>856</v>
      </c>
      <c r="E4" s="241"/>
      <c r="F4" s="241"/>
      <c r="G4" s="241"/>
      <c r="H4" s="241"/>
      <c r="I4" s="241"/>
    </row>
    <row r="5" spans="1:9" ht="114.75" customHeight="1">
      <c r="A5" s="241"/>
      <c r="B5" s="241"/>
      <c r="C5" s="218"/>
      <c r="D5" s="46" t="s">
        <v>786</v>
      </c>
      <c r="E5" s="46" t="s">
        <v>857</v>
      </c>
      <c r="F5" s="41" t="s">
        <v>788</v>
      </c>
      <c r="G5" s="46" t="s">
        <v>858</v>
      </c>
      <c r="H5" s="46" t="s">
        <v>859</v>
      </c>
      <c r="I5" s="46" t="s">
        <v>860</v>
      </c>
    </row>
    <row r="6" spans="1:9" ht="15.75">
      <c r="A6" s="23">
        <v>1</v>
      </c>
      <c r="B6" s="23">
        <v>2</v>
      </c>
      <c r="C6" s="23">
        <v>3</v>
      </c>
      <c r="D6" s="23">
        <v>4</v>
      </c>
      <c r="E6" s="23">
        <v>5</v>
      </c>
      <c r="F6" s="23">
        <v>6</v>
      </c>
      <c r="G6" s="23">
        <v>7</v>
      </c>
      <c r="H6" s="23">
        <v>8</v>
      </c>
      <c r="I6" s="23">
        <v>9</v>
      </c>
    </row>
    <row r="7" spans="1:9" ht="15.75">
      <c r="A7" s="47">
        <f>1!A8</f>
        <v>50</v>
      </c>
      <c r="B7" s="47">
        <f>'46'!B8</f>
        <v>0</v>
      </c>
      <c r="C7" s="58">
        <f>D7+E7+F7+G7+H7+I7</f>
        <v>0</v>
      </c>
      <c r="D7" s="30"/>
      <c r="E7" s="30"/>
      <c r="F7" s="30"/>
      <c r="G7" s="30"/>
      <c r="H7" s="30"/>
      <c r="I7" s="30"/>
    </row>
    <row r="8" spans="1:3" ht="15.75">
      <c r="A8" s="7" t="s">
        <v>684</v>
      </c>
      <c r="B8" s="7" t="s">
        <v>684</v>
      </c>
      <c r="C8" s="7" t="s">
        <v>684</v>
      </c>
    </row>
    <row r="9" spans="1:28" s="8" customFormat="1" ht="33" customHeight="1">
      <c r="A9" s="50" t="s">
        <v>685</v>
      </c>
      <c r="B9" s="224" t="s">
        <v>742</v>
      </c>
      <c r="C9" s="224"/>
      <c r="D9" s="224"/>
      <c r="E9" s="224"/>
      <c r="F9" s="224"/>
      <c r="G9" s="224"/>
      <c r="H9" s="224"/>
      <c r="I9" s="224"/>
      <c r="J9" s="50"/>
      <c r="K9" s="50"/>
      <c r="L9" s="50"/>
      <c r="M9" s="50"/>
      <c r="N9" s="50"/>
      <c r="O9" s="50"/>
      <c r="P9" s="50"/>
      <c r="Q9" s="50"/>
      <c r="R9" s="50"/>
      <c r="S9" s="50"/>
      <c r="T9" s="50"/>
      <c r="U9" s="50"/>
      <c r="V9" s="50"/>
      <c r="W9" s="50"/>
      <c r="X9" s="50"/>
      <c r="Y9" s="50"/>
      <c r="Z9" s="50"/>
      <c r="AA9" s="50"/>
      <c r="AB9" s="50"/>
    </row>
    <row r="10" spans="1:2" ht="15.75">
      <c r="A10" s="1" t="s">
        <v>684</v>
      </c>
      <c r="B10" s="1" t="s">
        <v>792</v>
      </c>
    </row>
  </sheetData>
  <sheetProtection/>
  <mergeCells count="8">
    <mergeCell ref="B9:I9"/>
    <mergeCell ref="A1:I1"/>
    <mergeCell ref="A2:I2"/>
    <mergeCell ref="A3:I3"/>
    <mergeCell ref="A4:A5"/>
    <mergeCell ref="B4:B5"/>
    <mergeCell ref="C4:C5"/>
    <mergeCell ref="D4:I4"/>
  </mergeCells>
  <printOptions/>
  <pageMargins left="0.7086614173228347" right="0.7086614173228347" top="0.7480314960629921" bottom="0.7480314960629921" header="0.31496062992125984" footer="0.31496062992125984"/>
  <pageSetup horizontalDpi="600" verticalDpi="600" orientation="landscape" paperSize="9" scale="130" r:id="rId1"/>
</worksheet>
</file>

<file path=xl/worksheets/sheet75.xml><?xml version="1.0" encoding="utf-8"?>
<worksheet xmlns="http://schemas.openxmlformats.org/spreadsheetml/2006/main" xmlns:r="http://schemas.openxmlformats.org/officeDocument/2006/relationships">
  <sheetPr>
    <tabColor theme="0"/>
  </sheetPr>
  <dimension ref="A1:Z12"/>
  <sheetViews>
    <sheetView view="pageBreakPreview" zoomScaleSheetLayoutView="100" zoomScalePageLayoutView="0" workbookViewId="0" topLeftCell="A1">
      <selection activeCell="W4" sqref="W4:X5"/>
    </sheetView>
  </sheetViews>
  <sheetFormatPr defaultColWidth="9.140625" defaultRowHeight="15"/>
  <cols>
    <col min="1" max="1" width="4.8515625" style="1" customWidth="1"/>
    <col min="2" max="2" width="9.140625" style="1" customWidth="1"/>
    <col min="3" max="3" width="13.28125" style="1" customWidth="1"/>
    <col min="4" max="11" width="7.421875" style="1" customWidth="1"/>
    <col min="12" max="12" width="8.421875" style="1" customWidth="1"/>
    <col min="13" max="13" width="6.421875" style="1" customWidth="1"/>
    <col min="14" max="14" width="7.421875" style="1" customWidth="1"/>
    <col min="15" max="15" width="6.8515625" style="1" customWidth="1"/>
    <col min="16" max="16384" width="9.140625" style="1" customWidth="1"/>
  </cols>
  <sheetData>
    <row r="1" spans="14:15" ht="15.75">
      <c r="N1" s="215" t="s">
        <v>633</v>
      </c>
      <c r="O1" s="215"/>
    </row>
    <row r="2" spans="1:15" ht="46.5" customHeight="1">
      <c r="A2" s="273" t="s">
        <v>634</v>
      </c>
      <c r="B2" s="273"/>
      <c r="C2" s="273"/>
      <c r="D2" s="273"/>
      <c r="E2" s="273"/>
      <c r="F2" s="273"/>
      <c r="G2" s="273"/>
      <c r="H2" s="273"/>
      <c r="I2" s="273"/>
      <c r="J2" s="273"/>
      <c r="K2" s="273"/>
      <c r="L2" s="273"/>
      <c r="M2" s="273"/>
      <c r="N2" s="273"/>
      <c r="O2" s="273"/>
    </row>
    <row r="3" spans="11:15" ht="15.75">
      <c r="K3" s="283" t="s">
        <v>16</v>
      </c>
      <c r="L3" s="283"/>
      <c r="M3" s="283"/>
      <c r="N3" s="283"/>
      <c r="O3" s="283"/>
    </row>
    <row r="4" spans="1:15" ht="21.75" customHeight="1">
      <c r="A4" s="256" t="s">
        <v>676</v>
      </c>
      <c r="B4" s="256" t="s">
        <v>434</v>
      </c>
      <c r="C4" s="256" t="s">
        <v>635</v>
      </c>
      <c r="D4" s="256" t="s">
        <v>856</v>
      </c>
      <c r="E4" s="256"/>
      <c r="F4" s="256"/>
      <c r="G4" s="256"/>
      <c r="H4" s="256"/>
      <c r="I4" s="256"/>
      <c r="J4" s="256"/>
      <c r="K4" s="256"/>
      <c r="L4" s="256"/>
      <c r="M4" s="256"/>
      <c r="N4" s="256"/>
      <c r="O4" s="256"/>
    </row>
    <row r="5" spans="1:15" ht="68.25" customHeight="1">
      <c r="A5" s="256"/>
      <c r="B5" s="256"/>
      <c r="C5" s="256"/>
      <c r="D5" s="256" t="s">
        <v>786</v>
      </c>
      <c r="E5" s="256"/>
      <c r="F5" s="256" t="s">
        <v>857</v>
      </c>
      <c r="G5" s="256"/>
      <c r="H5" s="256" t="s">
        <v>788</v>
      </c>
      <c r="I5" s="256"/>
      <c r="J5" s="256" t="s">
        <v>858</v>
      </c>
      <c r="K5" s="256"/>
      <c r="L5" s="256" t="s">
        <v>859</v>
      </c>
      <c r="M5" s="256"/>
      <c r="N5" s="256" t="s">
        <v>860</v>
      </c>
      <c r="O5" s="256"/>
    </row>
    <row r="6" spans="1:15" ht="21" customHeight="1">
      <c r="A6" s="256"/>
      <c r="B6" s="256"/>
      <c r="C6" s="256"/>
      <c r="D6" s="42" t="s">
        <v>677</v>
      </c>
      <c r="E6" s="42" t="s">
        <v>755</v>
      </c>
      <c r="F6" s="42" t="s">
        <v>677</v>
      </c>
      <c r="G6" s="42" t="s">
        <v>755</v>
      </c>
      <c r="H6" s="42" t="s">
        <v>677</v>
      </c>
      <c r="I6" s="42" t="s">
        <v>755</v>
      </c>
      <c r="J6" s="42" t="s">
        <v>677</v>
      </c>
      <c r="K6" s="42" t="s">
        <v>755</v>
      </c>
      <c r="L6" s="42" t="s">
        <v>677</v>
      </c>
      <c r="M6" s="42" t="s">
        <v>755</v>
      </c>
      <c r="N6" s="42" t="s">
        <v>677</v>
      </c>
      <c r="O6" s="42" t="s">
        <v>755</v>
      </c>
    </row>
    <row r="7" spans="1:15" ht="15.75">
      <c r="A7" s="42">
        <v>1</v>
      </c>
      <c r="B7" s="42">
        <v>2</v>
      </c>
      <c r="C7" s="42">
        <v>3</v>
      </c>
      <c r="D7" s="42">
        <v>4</v>
      </c>
      <c r="E7" s="42">
        <v>5</v>
      </c>
      <c r="F7" s="42">
        <v>6</v>
      </c>
      <c r="G7" s="42">
        <v>7</v>
      </c>
      <c r="H7" s="42">
        <v>8</v>
      </c>
      <c r="I7" s="42">
        <v>9</v>
      </c>
      <c r="J7" s="42">
        <v>10</v>
      </c>
      <c r="K7" s="42">
        <v>11</v>
      </c>
      <c r="L7" s="42">
        <v>12</v>
      </c>
      <c r="M7" s="42">
        <v>13</v>
      </c>
      <c r="N7" s="42">
        <v>14</v>
      </c>
      <c r="O7" s="42">
        <v>15</v>
      </c>
    </row>
    <row r="8" spans="1:15" ht="20.25" customHeight="1">
      <c r="A8" s="59">
        <f>'46'!A8</f>
        <v>0</v>
      </c>
      <c r="B8" s="59">
        <f>'46'!B8</f>
        <v>0</v>
      </c>
      <c r="C8" s="60">
        <f>D8+F8+H8+J8+L8+N8</f>
        <v>0</v>
      </c>
      <c r="D8" s="61"/>
      <c r="E8" s="60" t="e">
        <f>D8/C8*100</f>
        <v>#DIV/0!</v>
      </c>
      <c r="F8" s="61"/>
      <c r="G8" s="60" t="e">
        <f>F8/C8*100</f>
        <v>#DIV/0!</v>
      </c>
      <c r="H8" s="61"/>
      <c r="I8" s="60" t="e">
        <f>H8/C8*100</f>
        <v>#DIV/0!</v>
      </c>
      <c r="J8" s="61"/>
      <c r="K8" s="60" t="e">
        <f>J8/C8*100</f>
        <v>#DIV/0!</v>
      </c>
      <c r="L8" s="61"/>
      <c r="M8" s="60" t="e">
        <f>L8/C8*100</f>
        <v>#DIV/0!</v>
      </c>
      <c r="N8" s="61"/>
      <c r="O8" s="60" t="e">
        <f>N8/C8*100</f>
        <v>#DIV/0!</v>
      </c>
    </row>
    <row r="9" spans="1:15" s="7" customFormat="1" ht="15.75">
      <c r="A9" s="7" t="s">
        <v>684</v>
      </c>
      <c r="B9" s="7" t="s">
        <v>684</v>
      </c>
      <c r="C9" s="7" t="s">
        <v>684</v>
      </c>
      <c r="E9" s="7" t="s">
        <v>684</v>
      </c>
      <c r="G9" s="7" t="s">
        <v>684</v>
      </c>
      <c r="I9" s="7" t="s">
        <v>684</v>
      </c>
      <c r="K9" s="7" t="s">
        <v>684</v>
      </c>
      <c r="M9" s="7" t="s">
        <v>684</v>
      </c>
      <c r="O9" s="7" t="s">
        <v>684</v>
      </c>
    </row>
    <row r="10" spans="1:26" ht="33" customHeight="1">
      <c r="A10" s="236" t="s">
        <v>685</v>
      </c>
      <c r="B10" s="236"/>
      <c r="C10" s="224" t="s">
        <v>742</v>
      </c>
      <c r="D10" s="224"/>
      <c r="E10" s="224"/>
      <c r="F10" s="224"/>
      <c r="G10" s="224"/>
      <c r="H10" s="224"/>
      <c r="I10" s="224"/>
      <c r="J10" s="224"/>
      <c r="K10" s="224"/>
      <c r="L10" s="224"/>
      <c r="M10" s="224"/>
      <c r="N10" s="224"/>
      <c r="O10" s="224"/>
      <c r="P10" s="50"/>
      <c r="Q10" s="50"/>
      <c r="R10" s="50"/>
      <c r="S10" s="50"/>
      <c r="T10" s="50"/>
      <c r="U10" s="50"/>
      <c r="V10" s="50"/>
      <c r="W10" s="50"/>
      <c r="X10" s="50"/>
      <c r="Y10" s="50"/>
      <c r="Z10" s="50"/>
    </row>
    <row r="11" spans="3:9" ht="15.75">
      <c r="C11" s="223" t="s">
        <v>636</v>
      </c>
      <c r="D11" s="223"/>
      <c r="E11" s="223"/>
      <c r="F11" s="223"/>
      <c r="G11" s="223"/>
      <c r="H11" s="223"/>
      <c r="I11" s="223"/>
    </row>
    <row r="12" spans="1:8" ht="15.75">
      <c r="A12" s="1" t="s">
        <v>692</v>
      </c>
      <c r="C12" s="223" t="s">
        <v>760</v>
      </c>
      <c r="D12" s="223"/>
      <c r="E12" s="223"/>
      <c r="F12" s="223"/>
      <c r="G12" s="223"/>
      <c r="H12" s="223"/>
    </row>
  </sheetData>
  <sheetProtection/>
  <mergeCells count="17">
    <mergeCell ref="N1:O1"/>
    <mergeCell ref="A2:O2"/>
    <mergeCell ref="K3:O3"/>
    <mergeCell ref="A4:A6"/>
    <mergeCell ref="B4:B6"/>
    <mergeCell ref="C4:C6"/>
    <mergeCell ref="D4:O4"/>
    <mergeCell ref="D5:E5"/>
    <mergeCell ref="F5:G5"/>
    <mergeCell ref="H5:I5"/>
    <mergeCell ref="A10:B10"/>
    <mergeCell ref="C10:O10"/>
    <mergeCell ref="C11:I11"/>
    <mergeCell ref="C12:H12"/>
    <mergeCell ref="L5:M5"/>
    <mergeCell ref="N5:O5"/>
    <mergeCell ref="J5:K5"/>
  </mergeCells>
  <printOptions/>
  <pageMargins left="0.42" right="0.31" top="0.5905511811023623" bottom="0.7480314960629921" header="0.31496062992125984" footer="0.31496062992125984"/>
  <pageSetup horizontalDpi="600" verticalDpi="600" orientation="landscape" paperSize="9" scale="120" r:id="rId1"/>
</worksheet>
</file>

<file path=xl/worksheets/sheet76.xml><?xml version="1.0" encoding="utf-8"?>
<worksheet xmlns="http://schemas.openxmlformats.org/spreadsheetml/2006/main" xmlns:r="http://schemas.openxmlformats.org/officeDocument/2006/relationships">
  <sheetPr>
    <tabColor theme="0"/>
  </sheetPr>
  <dimension ref="A1:AH10"/>
  <sheetViews>
    <sheetView view="pageBreakPreview" zoomScaleSheetLayoutView="100" zoomScalePageLayoutView="0" workbookViewId="0" topLeftCell="A1">
      <selection activeCell="W4" sqref="W4:X5"/>
    </sheetView>
  </sheetViews>
  <sheetFormatPr defaultColWidth="9.140625" defaultRowHeight="15"/>
  <cols>
    <col min="1" max="1" width="6.00390625" style="1" customWidth="1"/>
    <col min="2" max="2" width="9.140625" style="1" customWidth="1"/>
    <col min="3" max="20" width="4.00390625" style="1" customWidth="1"/>
    <col min="21" max="21" width="5.7109375" style="1" customWidth="1"/>
    <col min="22" max="22" width="4.421875" style="1" customWidth="1"/>
    <col min="23" max="16384" width="9.140625" style="1" customWidth="1"/>
  </cols>
  <sheetData>
    <row r="1" spans="19:22" ht="18" customHeight="1">
      <c r="S1" s="215" t="s">
        <v>637</v>
      </c>
      <c r="T1" s="215"/>
      <c r="U1" s="215"/>
      <c r="V1" s="215"/>
    </row>
    <row r="2" spans="1:22" ht="50.25" customHeight="1">
      <c r="A2" s="273" t="s">
        <v>638</v>
      </c>
      <c r="B2" s="279"/>
      <c r="C2" s="279"/>
      <c r="D2" s="279"/>
      <c r="E2" s="279"/>
      <c r="F2" s="279"/>
      <c r="G2" s="279"/>
      <c r="H2" s="279"/>
      <c r="I2" s="279"/>
      <c r="J2" s="279"/>
      <c r="K2" s="279"/>
      <c r="L2" s="279"/>
      <c r="M2" s="279"/>
      <c r="N2" s="279"/>
      <c r="O2" s="279"/>
      <c r="P2" s="279"/>
      <c r="Q2" s="279"/>
      <c r="R2" s="279"/>
      <c r="S2" s="279"/>
      <c r="T2" s="279"/>
      <c r="U2" s="279"/>
      <c r="V2" s="279"/>
    </row>
    <row r="3" spans="17:25" ht="16.5" thickBot="1">
      <c r="Q3" s="259" t="s">
        <v>6</v>
      </c>
      <c r="R3" s="259"/>
      <c r="S3" s="259"/>
      <c r="T3" s="259"/>
      <c r="U3" s="259"/>
      <c r="V3" s="259"/>
      <c r="W3" s="132"/>
      <c r="X3" s="132"/>
      <c r="Y3" s="132"/>
    </row>
    <row r="4" spans="1:22" ht="109.5" customHeight="1" thickBot="1">
      <c r="A4" s="148" t="s">
        <v>676</v>
      </c>
      <c r="B4" s="42" t="s">
        <v>435</v>
      </c>
      <c r="C4" s="41" t="s">
        <v>810</v>
      </c>
      <c r="D4" s="41" t="s">
        <v>708</v>
      </c>
      <c r="E4" s="41" t="s">
        <v>811</v>
      </c>
      <c r="F4" s="41" t="s">
        <v>708</v>
      </c>
      <c r="G4" s="41" t="s">
        <v>812</v>
      </c>
      <c r="H4" s="41" t="s">
        <v>708</v>
      </c>
      <c r="I4" s="41" t="s">
        <v>813</v>
      </c>
      <c r="J4" s="41" t="s">
        <v>708</v>
      </c>
      <c r="K4" s="41" t="s">
        <v>814</v>
      </c>
      <c r="L4" s="41" t="s">
        <v>708</v>
      </c>
      <c r="M4" s="41" t="s">
        <v>815</v>
      </c>
      <c r="N4" s="41" t="s">
        <v>708</v>
      </c>
      <c r="O4" s="41" t="s">
        <v>816</v>
      </c>
      <c r="P4" s="41" t="s">
        <v>708</v>
      </c>
      <c r="Q4" s="41" t="s">
        <v>817</v>
      </c>
      <c r="R4" s="41" t="s">
        <v>708</v>
      </c>
      <c r="S4" s="41" t="s">
        <v>866</v>
      </c>
      <c r="T4" s="41" t="s">
        <v>708</v>
      </c>
      <c r="U4" s="29" t="s">
        <v>717</v>
      </c>
      <c r="V4" s="29" t="s">
        <v>867</v>
      </c>
    </row>
    <row r="5" spans="1:22" ht="16.5" thickBot="1">
      <c r="A5" s="149">
        <v>1</v>
      </c>
      <c r="B5" s="42">
        <v>2</v>
      </c>
      <c r="C5" s="42">
        <v>3</v>
      </c>
      <c r="D5" s="42">
        <v>4</v>
      </c>
      <c r="E5" s="42">
        <v>5</v>
      </c>
      <c r="F5" s="42">
        <v>6</v>
      </c>
      <c r="G5" s="42">
        <v>7</v>
      </c>
      <c r="H5" s="42">
        <v>8</v>
      </c>
      <c r="I5" s="42">
        <v>9</v>
      </c>
      <c r="J5" s="42">
        <v>10</v>
      </c>
      <c r="K5" s="42">
        <v>11</v>
      </c>
      <c r="L5" s="42">
        <v>12</v>
      </c>
      <c r="M5" s="42">
        <v>13</v>
      </c>
      <c r="N5" s="42">
        <v>14</v>
      </c>
      <c r="O5" s="42">
        <v>15</v>
      </c>
      <c r="P5" s="42">
        <v>16</v>
      </c>
      <c r="Q5" s="42">
        <v>17</v>
      </c>
      <c r="R5" s="42">
        <v>18</v>
      </c>
      <c r="S5" s="42">
        <v>19</v>
      </c>
      <c r="T5" s="42">
        <v>20</v>
      </c>
      <c r="U5" s="30">
        <v>21</v>
      </c>
      <c r="V5" s="30">
        <v>22</v>
      </c>
    </row>
    <row r="6" spans="1:22" ht="16.5" thickBot="1">
      <c r="A6" s="150">
        <f>'46'!A8</f>
        <v>0</v>
      </c>
      <c r="B6" s="32">
        <f>'46'!B8</f>
        <v>0</v>
      </c>
      <c r="C6" s="42"/>
      <c r="D6" s="42"/>
      <c r="E6" s="42"/>
      <c r="F6" s="42"/>
      <c r="G6" s="42"/>
      <c r="H6" s="42"/>
      <c r="I6" s="42"/>
      <c r="J6" s="42"/>
      <c r="K6" s="42"/>
      <c r="L6" s="42"/>
      <c r="M6" s="42"/>
      <c r="N6" s="42"/>
      <c r="O6" s="42"/>
      <c r="P6" s="42"/>
      <c r="Q6" s="42"/>
      <c r="R6" s="42"/>
      <c r="S6" s="42"/>
      <c r="T6" s="42"/>
      <c r="U6" s="63">
        <f>C6+E6+G6+I6+K6+M6+O6+Q6+S6</f>
        <v>0</v>
      </c>
      <c r="V6" s="63">
        <f>D6+F6+H6+J6+L6+N6+P6+R6+T6</f>
        <v>0</v>
      </c>
    </row>
    <row r="7" spans="1:22" s="44" customFormat="1" ht="15.75">
      <c r="A7" s="44" t="s">
        <v>684</v>
      </c>
      <c r="B7" s="44" t="s">
        <v>684</v>
      </c>
      <c r="U7" s="151" t="s">
        <v>684</v>
      </c>
      <c r="V7" s="151" t="s">
        <v>684</v>
      </c>
    </row>
    <row r="8" spans="1:34" s="8" customFormat="1" ht="29.25" customHeight="1">
      <c r="A8" s="50" t="s">
        <v>685</v>
      </c>
      <c r="B8" s="224" t="s">
        <v>742</v>
      </c>
      <c r="C8" s="224"/>
      <c r="D8" s="224"/>
      <c r="E8" s="224"/>
      <c r="F8" s="224"/>
      <c r="G8" s="224"/>
      <c r="H8" s="224"/>
      <c r="I8" s="224"/>
      <c r="J8" s="224"/>
      <c r="K8" s="224"/>
      <c r="L8" s="224"/>
      <c r="M8" s="224"/>
      <c r="N8" s="224"/>
      <c r="O8" s="224"/>
      <c r="P8" s="224"/>
      <c r="Q8" s="224"/>
      <c r="R8" s="224"/>
      <c r="S8" s="224"/>
      <c r="T8" s="224"/>
      <c r="U8" s="224"/>
      <c r="V8" s="224"/>
      <c r="W8" s="50"/>
      <c r="X8" s="50"/>
      <c r="Y8" s="50"/>
      <c r="Z8" s="50"/>
      <c r="AA8" s="50"/>
      <c r="AB8" s="50"/>
      <c r="AC8" s="50"/>
      <c r="AD8" s="50"/>
      <c r="AE8" s="50"/>
      <c r="AF8" s="50"/>
      <c r="AG8" s="50"/>
      <c r="AH8" s="50"/>
    </row>
    <row r="9" spans="1:22" ht="38.25" customHeight="1">
      <c r="A9" s="75" t="s">
        <v>684</v>
      </c>
      <c r="B9" s="338" t="s">
        <v>639</v>
      </c>
      <c r="C9" s="338"/>
      <c r="D9" s="338"/>
      <c r="E9" s="338"/>
      <c r="F9" s="338"/>
      <c r="G9" s="338"/>
      <c r="H9" s="338"/>
      <c r="I9" s="338"/>
      <c r="J9" s="338"/>
      <c r="K9" s="338"/>
      <c r="L9" s="338"/>
      <c r="M9" s="338"/>
      <c r="N9" s="338"/>
      <c r="O9" s="338"/>
      <c r="P9" s="338"/>
      <c r="Q9" s="338"/>
      <c r="R9" s="338"/>
      <c r="S9" s="338"/>
      <c r="T9" s="338"/>
      <c r="U9" s="338"/>
      <c r="V9" s="338"/>
    </row>
    <row r="10" spans="1:2" ht="15.75">
      <c r="A10" s="1" t="s">
        <v>684</v>
      </c>
      <c r="B10" s="1" t="s">
        <v>820</v>
      </c>
    </row>
  </sheetData>
  <sheetProtection/>
  <mergeCells count="5">
    <mergeCell ref="B9:V9"/>
    <mergeCell ref="S1:V1"/>
    <mergeCell ref="A2:V2"/>
    <mergeCell ref="Q3:V3"/>
    <mergeCell ref="B8:V8"/>
  </mergeCells>
  <printOptions/>
  <pageMargins left="0.5511811023622047" right="0.4330708661417323" top="0.4724409448818898" bottom="0.7480314960629921" header="0.31496062992125984" footer="0.31496062992125984"/>
  <pageSetup horizontalDpi="600" verticalDpi="600" orientation="landscape" paperSize="9" scale="140" r:id="rId1"/>
</worksheet>
</file>

<file path=xl/worksheets/sheet77.xml><?xml version="1.0" encoding="utf-8"?>
<worksheet xmlns="http://schemas.openxmlformats.org/spreadsheetml/2006/main" xmlns:r="http://schemas.openxmlformats.org/officeDocument/2006/relationships">
  <sheetPr>
    <tabColor theme="0"/>
  </sheetPr>
  <dimension ref="A1:AH11"/>
  <sheetViews>
    <sheetView view="pageBreakPreview" zoomScale="85" zoomScaleSheetLayoutView="85" zoomScalePageLayoutView="0" workbookViewId="0" topLeftCell="A1">
      <selection activeCell="E4" sqref="E4:AB5"/>
    </sheetView>
  </sheetViews>
  <sheetFormatPr defaultColWidth="9.140625" defaultRowHeight="15"/>
  <cols>
    <col min="1" max="1" width="6.421875" style="1" customWidth="1"/>
    <col min="2" max="2" width="9.28125" style="1" customWidth="1"/>
    <col min="3" max="4" width="3.8515625" style="1" customWidth="1"/>
    <col min="5" max="5" width="3.57421875" style="1" customWidth="1"/>
    <col min="6" max="33" width="3.8515625" style="1" customWidth="1"/>
    <col min="34" max="34" width="4.140625" style="1" customWidth="1"/>
    <col min="35" max="16384" width="9.140625" style="1" customWidth="1"/>
  </cols>
  <sheetData>
    <row r="1" spans="31:34" ht="15.75">
      <c r="AE1" s="230" t="s">
        <v>640</v>
      </c>
      <c r="AF1" s="230"/>
      <c r="AG1" s="230"/>
      <c r="AH1" s="230"/>
    </row>
    <row r="2" spans="1:34" ht="55.5" customHeight="1">
      <c r="A2" s="273" t="s">
        <v>641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row>
    <row r="3" spans="28:34" ht="15.75">
      <c r="AB3" s="290" t="s">
        <v>6</v>
      </c>
      <c r="AC3" s="290"/>
      <c r="AD3" s="290"/>
      <c r="AE3" s="290"/>
      <c r="AF3" s="290"/>
      <c r="AG3" s="290"/>
      <c r="AH3" s="290"/>
    </row>
    <row r="4" spans="1:34" ht="15" customHeight="1">
      <c r="A4" s="256" t="s">
        <v>676</v>
      </c>
      <c r="B4" s="256" t="s">
        <v>435</v>
      </c>
      <c r="C4" s="263" t="s">
        <v>824</v>
      </c>
      <c r="D4" s="277" t="s">
        <v>708</v>
      </c>
      <c r="E4" s="280" t="s">
        <v>825</v>
      </c>
      <c r="F4" s="281"/>
      <c r="G4" s="281"/>
      <c r="H4" s="281"/>
      <c r="I4" s="281"/>
      <c r="J4" s="281"/>
      <c r="K4" s="281"/>
      <c r="L4" s="281"/>
      <c r="M4" s="281"/>
      <c r="N4" s="281"/>
      <c r="O4" s="281"/>
      <c r="P4" s="281"/>
      <c r="Q4" s="281"/>
      <c r="R4" s="281"/>
      <c r="S4" s="281"/>
      <c r="T4" s="281"/>
      <c r="U4" s="281"/>
      <c r="V4" s="281"/>
      <c r="W4" s="281"/>
      <c r="X4" s="281"/>
      <c r="Y4" s="281"/>
      <c r="Z4" s="281"/>
      <c r="AA4" s="281"/>
      <c r="AB4" s="282"/>
      <c r="AC4" s="257" t="s">
        <v>826</v>
      </c>
      <c r="AD4" s="257" t="s">
        <v>708</v>
      </c>
      <c r="AE4" s="257" t="s">
        <v>827</v>
      </c>
      <c r="AF4" s="257" t="s">
        <v>708</v>
      </c>
      <c r="AG4" s="244" t="s">
        <v>704</v>
      </c>
      <c r="AH4" s="244" t="s">
        <v>708</v>
      </c>
    </row>
    <row r="5" spans="1:34" ht="165.75" customHeight="1">
      <c r="A5" s="256"/>
      <c r="B5" s="256"/>
      <c r="C5" s="264"/>
      <c r="D5" s="278"/>
      <c r="E5" s="41" t="s">
        <v>828</v>
      </c>
      <c r="F5" s="41" t="s">
        <v>708</v>
      </c>
      <c r="G5" s="41" t="s">
        <v>829</v>
      </c>
      <c r="H5" s="41" t="s">
        <v>708</v>
      </c>
      <c r="I5" s="41" t="s">
        <v>830</v>
      </c>
      <c r="J5" s="41" t="s">
        <v>708</v>
      </c>
      <c r="K5" s="41" t="s">
        <v>831</v>
      </c>
      <c r="L5" s="41" t="s">
        <v>708</v>
      </c>
      <c r="M5" s="41" t="s">
        <v>832</v>
      </c>
      <c r="N5" s="41" t="s">
        <v>708</v>
      </c>
      <c r="O5" s="41" t="s">
        <v>833</v>
      </c>
      <c r="P5" s="41" t="s">
        <v>708</v>
      </c>
      <c r="Q5" s="41" t="s">
        <v>834</v>
      </c>
      <c r="R5" s="41" t="s">
        <v>708</v>
      </c>
      <c r="S5" s="41" t="s">
        <v>835</v>
      </c>
      <c r="T5" s="41" t="s">
        <v>708</v>
      </c>
      <c r="U5" s="41" t="s">
        <v>836</v>
      </c>
      <c r="V5" s="41" t="s">
        <v>708</v>
      </c>
      <c r="W5" s="41" t="s">
        <v>837</v>
      </c>
      <c r="X5" s="41" t="s">
        <v>708</v>
      </c>
      <c r="Y5" s="41" t="s">
        <v>838</v>
      </c>
      <c r="Z5" s="41" t="s">
        <v>708</v>
      </c>
      <c r="AA5" s="41" t="s">
        <v>839</v>
      </c>
      <c r="AB5" s="41" t="s">
        <v>708</v>
      </c>
      <c r="AC5" s="257"/>
      <c r="AD5" s="257"/>
      <c r="AE5" s="257"/>
      <c r="AF5" s="257"/>
      <c r="AG5" s="244"/>
      <c r="AH5" s="244"/>
    </row>
    <row r="6" spans="1:34" ht="15.75">
      <c r="A6" s="42">
        <v>1</v>
      </c>
      <c r="B6" s="42">
        <v>2</v>
      </c>
      <c r="C6" s="42">
        <v>3</v>
      </c>
      <c r="D6" s="42">
        <v>4</v>
      </c>
      <c r="E6" s="42">
        <v>5</v>
      </c>
      <c r="F6" s="42">
        <v>6</v>
      </c>
      <c r="G6" s="42">
        <v>7</v>
      </c>
      <c r="H6" s="42">
        <v>8</v>
      </c>
      <c r="I6" s="42">
        <v>9</v>
      </c>
      <c r="J6" s="42">
        <v>10</v>
      </c>
      <c r="K6" s="42">
        <v>11</v>
      </c>
      <c r="L6" s="42">
        <v>12</v>
      </c>
      <c r="M6" s="42">
        <v>13</v>
      </c>
      <c r="N6" s="42">
        <v>14</v>
      </c>
      <c r="O6" s="42">
        <v>15</v>
      </c>
      <c r="P6" s="42">
        <v>16</v>
      </c>
      <c r="Q6" s="42">
        <v>17</v>
      </c>
      <c r="R6" s="42">
        <v>18</v>
      </c>
      <c r="S6" s="42">
        <v>19</v>
      </c>
      <c r="T6" s="42">
        <v>20</v>
      </c>
      <c r="U6" s="42">
        <v>21</v>
      </c>
      <c r="V6" s="42">
        <v>22</v>
      </c>
      <c r="W6" s="42">
        <v>23</v>
      </c>
      <c r="X6" s="42">
        <v>24</v>
      </c>
      <c r="Y6" s="42">
        <v>25</v>
      </c>
      <c r="Z6" s="42">
        <v>26</v>
      </c>
      <c r="AA6" s="42">
        <v>27</v>
      </c>
      <c r="AB6" s="42">
        <v>28</v>
      </c>
      <c r="AC6" s="42">
        <v>29</v>
      </c>
      <c r="AD6" s="42">
        <v>30</v>
      </c>
      <c r="AE6" s="42">
        <v>31</v>
      </c>
      <c r="AF6" s="42">
        <v>32</v>
      </c>
      <c r="AG6" s="30">
        <v>33</v>
      </c>
      <c r="AH6" s="66">
        <v>34</v>
      </c>
    </row>
    <row r="7" spans="1:34" ht="15.75">
      <c r="A7" s="32">
        <f>'46'!A8</f>
        <v>0</v>
      </c>
      <c r="B7" s="32">
        <f>'46'!B8</f>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18">
        <f>C7+E7+G7+I7+K7+M7+O7+Q7+S7+U7+W7+Y7+AA7+AC7+AE7</f>
        <v>0</v>
      </c>
      <c r="AH7" s="53">
        <f>D7+F7+H7+J7+L7+N7+P7+R7+T7+V7+X7+Z7+AB7+AD7+AF7</f>
        <v>0</v>
      </c>
    </row>
    <row r="8" spans="1:34" s="44" customFormat="1" ht="15.75">
      <c r="A8" s="44" t="s">
        <v>684</v>
      </c>
      <c r="B8" s="44" t="s">
        <v>684</v>
      </c>
      <c r="AG8" s="44" t="s">
        <v>684</v>
      </c>
      <c r="AH8" s="44" t="s">
        <v>684</v>
      </c>
    </row>
    <row r="9" spans="1:34" s="8" customFormat="1" ht="31.5" customHeight="1">
      <c r="A9" s="116" t="s">
        <v>685</v>
      </c>
      <c r="B9" s="224" t="s">
        <v>742</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row>
    <row r="10" spans="1:2" ht="15.75">
      <c r="A10" s="1" t="s">
        <v>684</v>
      </c>
      <c r="B10" s="1" t="s">
        <v>618</v>
      </c>
    </row>
    <row r="11" spans="1:2" ht="15.75">
      <c r="A11" s="1" t="s">
        <v>684</v>
      </c>
      <c r="B11" s="1" t="s">
        <v>619</v>
      </c>
    </row>
  </sheetData>
  <sheetProtection/>
  <mergeCells count="15">
    <mergeCell ref="B9:AH9"/>
    <mergeCell ref="AE1:AH1"/>
    <mergeCell ref="A2:AH2"/>
    <mergeCell ref="AB3:AH3"/>
    <mergeCell ref="A4:A5"/>
    <mergeCell ref="B4:B5"/>
    <mergeCell ref="C4:C5"/>
    <mergeCell ref="D4:D5"/>
    <mergeCell ref="AG4:AG5"/>
    <mergeCell ref="E4:AB4"/>
    <mergeCell ref="AD4:AD5"/>
    <mergeCell ref="AE4:AE5"/>
    <mergeCell ref="AF4:AF5"/>
    <mergeCell ref="AC4:AC5"/>
    <mergeCell ref="AH4:AH5"/>
  </mergeCells>
  <printOptions/>
  <pageMargins left="0.4330708661417323" right="0.4330708661417323" top="0.5118110236220472" bottom="0.7480314960629921" header="0.31496062992125984" footer="0.31496062992125984"/>
  <pageSetup horizontalDpi="600" verticalDpi="600" orientation="landscape" paperSize="9" scale="99" r:id="rId1"/>
</worksheet>
</file>

<file path=xl/worksheets/sheet78.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zoomScalePageLayoutView="0" workbookViewId="0" topLeftCell="A1">
      <selection activeCell="W4" sqref="W4:X5"/>
    </sheetView>
  </sheetViews>
  <sheetFormatPr defaultColWidth="9.140625" defaultRowHeight="15"/>
  <cols>
    <col min="1" max="1" width="6.8515625" style="1" customWidth="1"/>
    <col min="2" max="2" width="9.140625" style="1" customWidth="1"/>
    <col min="3" max="3" width="13.7109375" style="1" customWidth="1"/>
    <col min="4" max="6" width="7.7109375" style="1" customWidth="1"/>
    <col min="7" max="7" width="6.421875" style="1" customWidth="1"/>
    <col min="8" max="16384" width="9.140625" style="1" customWidth="1"/>
  </cols>
  <sheetData>
    <row r="1" spans="1:12" ht="21" customHeight="1">
      <c r="A1" s="339" t="s">
        <v>642</v>
      </c>
      <c r="B1" s="339"/>
      <c r="C1" s="339"/>
      <c r="D1" s="339"/>
      <c r="E1" s="339"/>
      <c r="F1" s="339"/>
      <c r="G1" s="339"/>
      <c r="H1" s="339"/>
      <c r="I1" s="339"/>
      <c r="J1" s="339"/>
      <c r="K1" s="339"/>
      <c r="L1" s="339"/>
    </row>
    <row r="2" spans="1:12" ht="45.75" customHeight="1">
      <c r="A2" s="285" t="s">
        <v>643</v>
      </c>
      <c r="B2" s="285"/>
      <c r="C2" s="285"/>
      <c r="D2" s="285"/>
      <c r="E2" s="285"/>
      <c r="F2" s="285"/>
      <c r="G2" s="285"/>
      <c r="H2" s="285"/>
      <c r="I2" s="285"/>
      <c r="J2" s="285"/>
      <c r="K2" s="285"/>
      <c r="L2" s="285"/>
    </row>
    <row r="3" spans="1:12" ht="16.5" customHeight="1">
      <c r="A3" s="152"/>
      <c r="B3" s="152"/>
      <c r="C3" s="152"/>
      <c r="D3" s="152"/>
      <c r="E3" s="152"/>
      <c r="F3" s="152"/>
      <c r="G3" s="152"/>
      <c r="H3" s="152"/>
      <c r="I3" s="340" t="s">
        <v>17</v>
      </c>
      <c r="J3" s="340"/>
      <c r="K3" s="340"/>
      <c r="L3" s="340"/>
    </row>
    <row r="4" spans="1:12" ht="37.5" customHeight="1">
      <c r="A4" s="241" t="s">
        <v>676</v>
      </c>
      <c r="B4" s="241" t="s">
        <v>434</v>
      </c>
      <c r="C4" s="218" t="s">
        <v>714</v>
      </c>
      <c r="D4" s="241" t="s">
        <v>895</v>
      </c>
      <c r="E4" s="241"/>
      <c r="F4" s="241"/>
      <c r="G4" s="241"/>
      <c r="H4" s="241"/>
      <c r="I4" s="241"/>
      <c r="J4" s="241"/>
      <c r="K4" s="271" t="s">
        <v>896</v>
      </c>
      <c r="L4" s="271" t="s">
        <v>644</v>
      </c>
    </row>
    <row r="5" spans="1:12" ht="30" customHeight="1">
      <c r="A5" s="241"/>
      <c r="B5" s="241"/>
      <c r="C5" s="218"/>
      <c r="D5" s="271" t="s">
        <v>898</v>
      </c>
      <c r="E5" s="271" t="s">
        <v>899</v>
      </c>
      <c r="F5" s="271" t="s">
        <v>900</v>
      </c>
      <c r="G5" s="271" t="s">
        <v>901</v>
      </c>
      <c r="H5" s="241" t="s">
        <v>902</v>
      </c>
      <c r="I5" s="241"/>
      <c r="J5" s="241"/>
      <c r="K5" s="271"/>
      <c r="L5" s="271"/>
    </row>
    <row r="6" spans="1:12" ht="133.5" customHeight="1">
      <c r="A6" s="241"/>
      <c r="B6" s="241"/>
      <c r="C6" s="218"/>
      <c r="D6" s="271"/>
      <c r="E6" s="271"/>
      <c r="F6" s="271"/>
      <c r="G6" s="271"/>
      <c r="H6" s="46" t="s">
        <v>903</v>
      </c>
      <c r="I6" s="46" t="s">
        <v>904</v>
      </c>
      <c r="J6" s="46" t="s">
        <v>905</v>
      </c>
      <c r="K6" s="271"/>
      <c r="L6" s="271"/>
    </row>
    <row r="7" spans="1:12" ht="21" customHeight="1">
      <c r="A7" s="23">
        <v>1</v>
      </c>
      <c r="B7" s="23">
        <v>2</v>
      </c>
      <c r="C7" s="3">
        <v>3</v>
      </c>
      <c r="D7" s="23">
        <v>4</v>
      </c>
      <c r="E7" s="23">
        <v>5</v>
      </c>
      <c r="F7" s="23">
        <v>6</v>
      </c>
      <c r="G7" s="23">
        <v>7</v>
      </c>
      <c r="H7" s="23">
        <v>8</v>
      </c>
      <c r="I7" s="23">
        <v>9</v>
      </c>
      <c r="J7" s="23">
        <v>10</v>
      </c>
      <c r="K7" s="23">
        <v>11</v>
      </c>
      <c r="L7" s="23">
        <v>12</v>
      </c>
    </row>
    <row r="8" spans="1:12" ht="15.75">
      <c r="A8" s="47">
        <f>'46'!A8</f>
        <v>0</v>
      </c>
      <c r="B8" s="47">
        <f>'46'!B8</f>
        <v>0</v>
      </c>
      <c r="C8" s="32">
        <f>'46'!P8</f>
        <v>0</v>
      </c>
      <c r="D8" s="42"/>
      <c r="E8" s="42"/>
      <c r="F8" s="42"/>
      <c r="G8" s="42"/>
      <c r="H8" s="42"/>
      <c r="I8" s="42"/>
      <c r="J8" s="42"/>
      <c r="K8" s="42"/>
      <c r="L8" s="42"/>
    </row>
    <row r="9" spans="1:3" ht="15.75">
      <c r="A9" s="7" t="s">
        <v>684</v>
      </c>
      <c r="B9" s="7" t="s">
        <v>684</v>
      </c>
      <c r="C9" s="44" t="s">
        <v>684</v>
      </c>
    </row>
    <row r="10" spans="1:12" ht="35.25" customHeight="1">
      <c r="A10" s="75" t="s">
        <v>645</v>
      </c>
      <c r="B10" s="224" t="s">
        <v>646</v>
      </c>
      <c r="C10" s="224"/>
      <c r="D10" s="224"/>
      <c r="E10" s="224"/>
      <c r="F10" s="224"/>
      <c r="G10" s="224"/>
      <c r="H10" s="224"/>
      <c r="I10" s="224"/>
      <c r="J10" s="224"/>
      <c r="K10" s="224"/>
      <c r="L10" s="224"/>
    </row>
    <row r="11" spans="13:26" ht="36" customHeight="1">
      <c r="M11" s="37"/>
      <c r="N11" s="37"/>
      <c r="O11" s="37"/>
      <c r="P11" s="37"/>
      <c r="Q11" s="37"/>
      <c r="R11" s="37"/>
      <c r="S11" s="37"/>
      <c r="T11" s="37"/>
      <c r="U11" s="37"/>
      <c r="V11" s="37"/>
      <c r="W11" s="37"/>
      <c r="X11" s="37"/>
      <c r="Y11" s="37"/>
      <c r="Z11" s="37"/>
    </row>
  </sheetData>
  <sheetProtection/>
  <mergeCells count="15">
    <mergeCell ref="B10:L10"/>
    <mergeCell ref="A1:L1"/>
    <mergeCell ref="A2:L2"/>
    <mergeCell ref="I3:L3"/>
    <mergeCell ref="A4:A6"/>
    <mergeCell ref="B4:B6"/>
    <mergeCell ref="C4:C6"/>
    <mergeCell ref="D4:J4"/>
    <mergeCell ref="K4:K6"/>
    <mergeCell ref="L4:L6"/>
    <mergeCell ref="H5:J5"/>
    <mergeCell ref="D5:D6"/>
    <mergeCell ref="E5:E6"/>
    <mergeCell ref="F5:F6"/>
    <mergeCell ref="G5:G6"/>
  </mergeCells>
  <printOptions/>
  <pageMargins left="0.4330708661417323" right="0.5118110236220472" top="0.5118110236220472" bottom="0.7480314960629921" header="0.31496062992125984" footer="0.31496062992125984"/>
  <pageSetup horizontalDpi="600" verticalDpi="600" orientation="landscape" paperSize="9" scale="130" r:id="rId1"/>
</worksheet>
</file>

<file path=xl/worksheets/sheet79.xml><?xml version="1.0" encoding="utf-8"?>
<worksheet xmlns="http://schemas.openxmlformats.org/spreadsheetml/2006/main" xmlns:r="http://schemas.openxmlformats.org/officeDocument/2006/relationships">
  <sheetPr>
    <tabColor theme="0"/>
  </sheetPr>
  <dimension ref="A1:AC11"/>
  <sheetViews>
    <sheetView view="pageBreakPreview" zoomScaleSheetLayoutView="100" zoomScalePageLayoutView="0" workbookViewId="0" topLeftCell="A1">
      <selection activeCell="J4" sqref="J4:T7"/>
    </sheetView>
  </sheetViews>
  <sheetFormatPr defaultColWidth="9.140625" defaultRowHeight="15"/>
  <cols>
    <col min="1" max="1" width="4.57421875" style="27" customWidth="1"/>
    <col min="2" max="2" width="9.140625" style="27" customWidth="1"/>
    <col min="3" max="3" width="10.421875" style="27" customWidth="1"/>
    <col min="4" max="12" width="4.8515625" style="27" customWidth="1"/>
    <col min="13" max="13" width="5.28125" style="27" customWidth="1"/>
    <col min="14" max="20" width="4.8515625" style="27" customWidth="1"/>
    <col min="21" max="16384" width="9.140625" style="27" customWidth="1"/>
  </cols>
  <sheetData>
    <row r="1" spans="1:20" ht="15.75">
      <c r="A1" s="239" t="s">
        <v>647</v>
      </c>
      <c r="B1" s="239"/>
      <c r="C1" s="239"/>
      <c r="D1" s="239"/>
      <c r="E1" s="239"/>
      <c r="F1" s="239"/>
      <c r="G1" s="239"/>
      <c r="H1" s="239"/>
      <c r="I1" s="239"/>
      <c r="J1" s="239"/>
      <c r="K1" s="239"/>
      <c r="L1" s="239"/>
      <c r="M1" s="239"/>
      <c r="N1" s="239"/>
      <c r="O1" s="239"/>
      <c r="P1" s="239"/>
      <c r="Q1" s="239"/>
      <c r="R1" s="239"/>
      <c r="S1" s="239"/>
      <c r="T1" s="239"/>
    </row>
    <row r="2" spans="1:20" ht="54.75" customHeight="1">
      <c r="A2" s="234" t="s">
        <v>648</v>
      </c>
      <c r="B2" s="234"/>
      <c r="C2" s="234"/>
      <c r="D2" s="234"/>
      <c r="E2" s="234"/>
      <c r="F2" s="234"/>
      <c r="G2" s="234"/>
      <c r="H2" s="234"/>
      <c r="I2" s="234"/>
      <c r="J2" s="234"/>
      <c r="K2" s="234"/>
      <c r="L2" s="234"/>
      <c r="M2" s="234"/>
      <c r="N2" s="234"/>
      <c r="O2" s="234"/>
      <c r="P2" s="234"/>
      <c r="Q2" s="234"/>
      <c r="R2" s="234"/>
      <c r="S2" s="234"/>
      <c r="T2" s="234"/>
    </row>
    <row r="3" spans="1:20" ht="15" customHeight="1">
      <c r="A3" s="153"/>
      <c r="B3" s="154"/>
      <c r="C3" s="154"/>
      <c r="D3" s="154"/>
      <c r="E3" s="154"/>
      <c r="F3" s="154"/>
      <c r="G3" s="154"/>
      <c r="H3" s="154"/>
      <c r="I3" s="154"/>
      <c r="J3" s="154"/>
      <c r="K3" s="154"/>
      <c r="L3" s="154"/>
      <c r="P3" s="259" t="s">
        <v>17</v>
      </c>
      <c r="Q3" s="259"/>
      <c r="R3" s="259"/>
      <c r="S3" s="259"/>
      <c r="T3" s="259"/>
    </row>
    <row r="4" spans="1:20" ht="17.25" customHeight="1">
      <c r="A4" s="241" t="s">
        <v>676</v>
      </c>
      <c r="B4" s="241" t="s">
        <v>436</v>
      </c>
      <c r="C4" s="241" t="s">
        <v>908</v>
      </c>
      <c r="D4" s="241" t="s">
        <v>909</v>
      </c>
      <c r="E4" s="241"/>
      <c r="F4" s="241"/>
      <c r="G4" s="241"/>
      <c r="H4" s="241"/>
      <c r="I4" s="241"/>
      <c r="J4" s="241" t="s">
        <v>910</v>
      </c>
      <c r="K4" s="241"/>
      <c r="L4" s="241"/>
      <c r="M4" s="241"/>
      <c r="N4" s="241"/>
      <c r="O4" s="241"/>
      <c r="P4" s="241"/>
      <c r="Q4" s="241"/>
      <c r="R4" s="241"/>
      <c r="S4" s="241"/>
      <c r="T4" s="241"/>
    </row>
    <row r="5" spans="1:20" ht="153" customHeight="1">
      <c r="A5" s="241"/>
      <c r="B5" s="241"/>
      <c r="C5" s="241"/>
      <c r="D5" s="46" t="s">
        <v>803</v>
      </c>
      <c r="E5" s="46" t="s">
        <v>755</v>
      </c>
      <c r="F5" s="46" t="s">
        <v>911</v>
      </c>
      <c r="G5" s="46" t="s">
        <v>755</v>
      </c>
      <c r="H5" s="46" t="s">
        <v>912</v>
      </c>
      <c r="I5" s="46" t="s">
        <v>755</v>
      </c>
      <c r="J5" s="46" t="s">
        <v>677</v>
      </c>
      <c r="K5" s="46" t="s">
        <v>913</v>
      </c>
      <c r="L5" s="46" t="s">
        <v>914</v>
      </c>
      <c r="M5" s="46" t="s">
        <v>915</v>
      </c>
      <c r="N5" s="46" t="s">
        <v>914</v>
      </c>
      <c r="O5" s="46" t="s">
        <v>916</v>
      </c>
      <c r="P5" s="46" t="s">
        <v>755</v>
      </c>
      <c r="Q5" s="46" t="s">
        <v>917</v>
      </c>
      <c r="R5" s="46" t="s">
        <v>755</v>
      </c>
      <c r="S5" s="155" t="s">
        <v>918</v>
      </c>
      <c r="T5" s="46" t="s">
        <v>755</v>
      </c>
    </row>
    <row r="6" spans="1:20"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0" ht="15.75">
      <c r="A7" s="113">
        <f>1!A8</f>
        <v>50</v>
      </c>
      <c r="B7" s="113">
        <f>'46'!B8</f>
        <v>0</v>
      </c>
      <c r="C7" s="114">
        <f>D7+F7+H7</f>
        <v>0</v>
      </c>
      <c r="D7" s="66"/>
      <c r="E7" s="98" t="e">
        <f>D7/C7*100</f>
        <v>#DIV/0!</v>
      </c>
      <c r="F7" s="66"/>
      <c r="G7" s="156" t="e">
        <f>F7/C7*100</f>
        <v>#DIV/0!</v>
      </c>
      <c r="H7" s="66"/>
      <c r="I7" s="98" t="e">
        <f>H7/C7*100</f>
        <v>#DIV/0!</v>
      </c>
      <c r="J7" s="98">
        <f>K7+M7+O7+Q7+S7</f>
        <v>0</v>
      </c>
      <c r="K7" s="66"/>
      <c r="L7" s="114" t="e">
        <f>K7/J7*100</f>
        <v>#DIV/0!</v>
      </c>
      <c r="M7" s="66"/>
      <c r="N7" s="98" t="e">
        <f>M7/J7*100</f>
        <v>#DIV/0!</v>
      </c>
      <c r="O7" s="66"/>
      <c r="P7" s="114" t="e">
        <f>O7/J7*100</f>
        <v>#DIV/0!</v>
      </c>
      <c r="Q7" s="66"/>
      <c r="R7" s="98" t="e">
        <f>Q7/J7*100</f>
        <v>#DIV/0!</v>
      </c>
      <c r="S7" s="66"/>
      <c r="T7" s="98" t="e">
        <f>S7/J7*100</f>
        <v>#DIV/0!</v>
      </c>
    </row>
    <row r="8" spans="1:20" ht="15.75">
      <c r="A8" s="73" t="s">
        <v>684</v>
      </c>
      <c r="B8" s="73" t="s">
        <v>684</v>
      </c>
      <c r="C8" s="73" t="s">
        <v>684</v>
      </c>
      <c r="D8" s="73"/>
      <c r="E8" s="73" t="s">
        <v>684</v>
      </c>
      <c r="F8" s="73"/>
      <c r="G8" s="73"/>
      <c r="H8" s="73"/>
      <c r="I8" s="73" t="s">
        <v>684</v>
      </c>
      <c r="J8" s="73" t="s">
        <v>684</v>
      </c>
      <c r="K8" s="73"/>
      <c r="L8" s="73"/>
      <c r="M8" s="73"/>
      <c r="N8" s="73" t="s">
        <v>684</v>
      </c>
      <c r="O8" s="73"/>
      <c r="P8" s="73"/>
      <c r="Q8" s="73"/>
      <c r="R8" s="73" t="s">
        <v>684</v>
      </c>
      <c r="S8" s="73"/>
      <c r="T8" s="73" t="s">
        <v>684</v>
      </c>
    </row>
    <row r="9" spans="1:29" s="1" customFormat="1" ht="34.5" customHeight="1">
      <c r="A9" s="215" t="s">
        <v>685</v>
      </c>
      <c r="B9" s="215"/>
      <c r="C9" s="224" t="s">
        <v>742</v>
      </c>
      <c r="D9" s="224"/>
      <c r="E9" s="224"/>
      <c r="F9" s="224"/>
      <c r="G9" s="224"/>
      <c r="H9" s="224"/>
      <c r="I9" s="224"/>
      <c r="J9" s="224"/>
      <c r="K9" s="224"/>
      <c r="L9" s="224"/>
      <c r="M9" s="224"/>
      <c r="N9" s="224"/>
      <c r="O9" s="224"/>
      <c r="P9" s="224"/>
      <c r="Q9" s="224"/>
      <c r="R9" s="224"/>
      <c r="S9" s="224"/>
      <c r="T9" s="224"/>
      <c r="U9" s="8"/>
      <c r="V9" s="8"/>
      <c r="W9" s="8"/>
      <c r="X9" s="8"/>
      <c r="Y9" s="8"/>
      <c r="Z9" s="8"/>
      <c r="AA9" s="8"/>
      <c r="AB9" s="8"/>
      <c r="AC9" s="8"/>
    </row>
    <row r="10" spans="1:20" s="1" customFormat="1" ht="15.75">
      <c r="A10" s="1" t="s">
        <v>684</v>
      </c>
      <c r="C10" s="236" t="s">
        <v>919</v>
      </c>
      <c r="D10" s="236"/>
      <c r="E10" s="236"/>
      <c r="F10" s="236"/>
      <c r="G10" s="236"/>
      <c r="H10" s="236"/>
      <c r="I10" s="236"/>
      <c r="J10" s="236"/>
      <c r="K10" s="236"/>
      <c r="L10" s="236"/>
      <c r="M10" s="236"/>
      <c r="N10" s="236"/>
      <c r="O10" s="236"/>
      <c r="P10" s="236"/>
      <c r="Q10" s="236"/>
      <c r="R10" s="236"/>
      <c r="S10" s="236"/>
      <c r="T10" s="236"/>
    </row>
    <row r="11" spans="1:11" s="1" customFormat="1" ht="15.75">
      <c r="A11" s="1" t="s">
        <v>692</v>
      </c>
      <c r="B11" s="20"/>
      <c r="C11" s="236" t="s">
        <v>760</v>
      </c>
      <c r="D11" s="236"/>
      <c r="E11" s="236"/>
      <c r="F11" s="236"/>
      <c r="G11" s="236"/>
      <c r="H11" s="236"/>
      <c r="I11" s="236"/>
      <c r="J11" s="236"/>
      <c r="K11" s="236"/>
    </row>
  </sheetData>
  <sheetProtection/>
  <mergeCells count="12">
    <mergeCell ref="A9:B9"/>
    <mergeCell ref="C9:T9"/>
    <mergeCell ref="C10:T10"/>
    <mergeCell ref="C11:K11"/>
    <mergeCell ref="A1:T1"/>
    <mergeCell ref="A2:T2"/>
    <mergeCell ref="P3:T3"/>
    <mergeCell ref="A4:A5"/>
    <mergeCell ref="B4:B5"/>
    <mergeCell ref="C4:C5"/>
    <mergeCell ref="D4:I4"/>
    <mergeCell ref="J4:T4"/>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8.xml><?xml version="1.0" encoding="utf-8"?>
<worksheet xmlns="http://schemas.openxmlformats.org/spreadsheetml/2006/main" xmlns:r="http://schemas.openxmlformats.org/officeDocument/2006/relationships">
  <sheetPr>
    <tabColor theme="0"/>
  </sheetPr>
  <dimension ref="A1:W11"/>
  <sheetViews>
    <sheetView view="pageBreakPreview" zoomScaleSheetLayoutView="100" zoomScalePageLayoutView="0" workbookViewId="0" topLeftCell="A1">
      <selection activeCell="M4" sqref="M4:M5"/>
    </sheetView>
  </sheetViews>
  <sheetFormatPr defaultColWidth="9.140625" defaultRowHeight="15"/>
  <cols>
    <col min="1" max="1" width="4.57421875" style="1" customWidth="1"/>
    <col min="2" max="2" width="9.140625" style="1" customWidth="1"/>
    <col min="3" max="20" width="5.421875" style="1" customWidth="1"/>
    <col min="21" max="21" width="7.00390625" style="1" customWidth="1"/>
    <col min="22" max="22" width="5.7109375" style="1" customWidth="1"/>
    <col min="23" max="16384" width="9.140625" style="1" customWidth="1"/>
  </cols>
  <sheetData>
    <row r="1" spans="21:22" ht="15.75">
      <c r="U1" s="215" t="s">
        <v>809</v>
      </c>
      <c r="V1" s="215"/>
    </row>
    <row r="2" spans="1:22" ht="39" customHeight="1">
      <c r="A2" s="214" t="s">
        <v>950</v>
      </c>
      <c r="B2" s="214"/>
      <c r="C2" s="214"/>
      <c r="D2" s="214"/>
      <c r="E2" s="214"/>
      <c r="F2" s="214"/>
      <c r="G2" s="214"/>
      <c r="H2" s="214"/>
      <c r="I2" s="214"/>
      <c r="J2" s="214"/>
      <c r="K2" s="214"/>
      <c r="L2" s="214"/>
      <c r="M2" s="214"/>
      <c r="N2" s="214"/>
      <c r="O2" s="214"/>
      <c r="P2" s="214"/>
      <c r="Q2" s="214"/>
      <c r="R2" s="214"/>
      <c r="S2" s="214"/>
      <c r="T2" s="214"/>
      <c r="U2" s="214"/>
      <c r="V2" s="214"/>
    </row>
    <row r="3" spans="1:22" ht="15.75">
      <c r="A3" s="22"/>
      <c r="R3" s="262" t="s">
        <v>5</v>
      </c>
      <c r="S3" s="262"/>
      <c r="T3" s="262"/>
      <c r="U3" s="262"/>
      <c r="V3" s="262"/>
    </row>
    <row r="4" spans="1:22" ht="38.25" customHeight="1">
      <c r="A4" s="218" t="s">
        <v>676</v>
      </c>
      <c r="B4" s="218" t="s">
        <v>698</v>
      </c>
      <c r="C4" s="217" t="s">
        <v>810</v>
      </c>
      <c r="D4" s="217" t="s">
        <v>708</v>
      </c>
      <c r="E4" s="217" t="s">
        <v>811</v>
      </c>
      <c r="F4" s="217" t="s">
        <v>708</v>
      </c>
      <c r="G4" s="217" t="s">
        <v>812</v>
      </c>
      <c r="H4" s="217" t="s">
        <v>708</v>
      </c>
      <c r="I4" s="217" t="s">
        <v>813</v>
      </c>
      <c r="J4" s="217" t="s">
        <v>708</v>
      </c>
      <c r="K4" s="217" t="s">
        <v>814</v>
      </c>
      <c r="L4" s="217" t="s">
        <v>708</v>
      </c>
      <c r="M4" s="217" t="s">
        <v>815</v>
      </c>
      <c r="N4" s="217" t="s">
        <v>708</v>
      </c>
      <c r="O4" s="217" t="s">
        <v>816</v>
      </c>
      <c r="P4" s="217" t="s">
        <v>708</v>
      </c>
      <c r="Q4" s="217" t="s">
        <v>817</v>
      </c>
      <c r="R4" s="217" t="s">
        <v>708</v>
      </c>
      <c r="S4" s="217" t="s">
        <v>818</v>
      </c>
      <c r="T4" s="217" t="s">
        <v>708</v>
      </c>
      <c r="U4" s="217" t="s">
        <v>717</v>
      </c>
      <c r="V4" s="217" t="s">
        <v>708</v>
      </c>
    </row>
    <row r="5" spans="1:22" ht="59.25" customHeight="1">
      <c r="A5" s="218"/>
      <c r="B5" s="218"/>
      <c r="C5" s="217"/>
      <c r="D5" s="217"/>
      <c r="E5" s="217"/>
      <c r="F5" s="217"/>
      <c r="G5" s="217"/>
      <c r="H5" s="217"/>
      <c r="I5" s="217"/>
      <c r="J5" s="217"/>
      <c r="K5" s="217"/>
      <c r="L5" s="217"/>
      <c r="M5" s="217"/>
      <c r="N5" s="217"/>
      <c r="O5" s="217"/>
      <c r="P5" s="217"/>
      <c r="Q5" s="217"/>
      <c r="R5" s="217"/>
      <c r="S5" s="217"/>
      <c r="T5" s="217"/>
      <c r="U5" s="217"/>
      <c r="V5" s="217"/>
    </row>
    <row r="6" spans="1:22" ht="15.7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row>
    <row r="7" spans="1:22" ht="15.75">
      <c r="A7" s="47">
        <f>1!A8</f>
        <v>50</v>
      </c>
      <c r="B7" s="47" t="str">
        <f>1!B8</f>
        <v>ТАТУ</v>
      </c>
      <c r="C7" s="3">
        <v>5034</v>
      </c>
      <c r="D7" s="3">
        <v>638</v>
      </c>
      <c r="E7" s="3">
        <v>53</v>
      </c>
      <c r="F7" s="3">
        <v>20</v>
      </c>
      <c r="G7" s="3">
        <v>61</v>
      </c>
      <c r="H7" s="3">
        <v>20</v>
      </c>
      <c r="I7" s="3">
        <v>64</v>
      </c>
      <c r="J7" s="3">
        <v>17</v>
      </c>
      <c r="K7" s="3">
        <v>73</v>
      </c>
      <c r="L7" s="3">
        <v>8</v>
      </c>
      <c r="M7" s="3">
        <v>7</v>
      </c>
      <c r="N7" s="3">
        <v>0</v>
      </c>
      <c r="O7" s="3">
        <v>4</v>
      </c>
      <c r="P7" s="3">
        <v>0</v>
      </c>
      <c r="Q7" s="3">
        <v>61</v>
      </c>
      <c r="R7" s="3">
        <v>23</v>
      </c>
      <c r="S7" s="3">
        <v>77</v>
      </c>
      <c r="T7" s="3">
        <v>16</v>
      </c>
      <c r="U7" s="18">
        <f>C7+E7+G7+I7+K7+M7+O7+Q7+S7</f>
        <v>5434</v>
      </c>
      <c r="V7" s="18">
        <f>D7+F7+H7+J7+L7+N7+P7+R7+T7</f>
        <v>742</v>
      </c>
    </row>
    <row r="8" spans="1:22" ht="15.75">
      <c r="A8" s="20" t="s">
        <v>684</v>
      </c>
      <c r="B8" s="7" t="s">
        <v>684</v>
      </c>
      <c r="U8" s="20" t="s">
        <v>684</v>
      </c>
      <c r="V8" s="20" t="s">
        <v>684</v>
      </c>
    </row>
    <row r="9" spans="1:23" s="8" customFormat="1" ht="35.25" customHeight="1">
      <c r="A9" s="224" t="s">
        <v>685</v>
      </c>
      <c r="B9" s="224"/>
      <c r="C9" s="224" t="s">
        <v>742</v>
      </c>
      <c r="D9" s="224"/>
      <c r="E9" s="224"/>
      <c r="F9" s="224"/>
      <c r="G9" s="224"/>
      <c r="H9" s="224"/>
      <c r="I9" s="224"/>
      <c r="J9" s="224"/>
      <c r="K9" s="224"/>
      <c r="L9" s="224"/>
      <c r="M9" s="224"/>
      <c r="N9" s="224"/>
      <c r="O9" s="224"/>
      <c r="P9" s="224"/>
      <c r="Q9" s="224"/>
      <c r="R9" s="224"/>
      <c r="S9" s="224"/>
      <c r="T9" s="224"/>
      <c r="U9" s="224"/>
      <c r="V9" s="224"/>
      <c r="W9" s="50"/>
    </row>
    <row r="10" spans="1:22" ht="33" customHeight="1">
      <c r="A10" s="20" t="s">
        <v>684</v>
      </c>
      <c r="C10" s="228" t="s">
        <v>819</v>
      </c>
      <c r="D10" s="228"/>
      <c r="E10" s="228"/>
      <c r="F10" s="228"/>
      <c r="G10" s="228"/>
      <c r="H10" s="228"/>
      <c r="I10" s="228"/>
      <c r="J10" s="228"/>
      <c r="K10" s="228"/>
      <c r="L10" s="228"/>
      <c r="M10" s="228"/>
      <c r="N10" s="228"/>
      <c r="O10" s="228"/>
      <c r="P10" s="228"/>
      <c r="Q10" s="228"/>
      <c r="R10" s="228"/>
      <c r="S10" s="228"/>
      <c r="T10" s="228"/>
      <c r="U10" s="228"/>
      <c r="V10" s="228"/>
    </row>
    <row r="11" spans="1:3" ht="15.75">
      <c r="A11" s="20" t="s">
        <v>684</v>
      </c>
      <c r="C11" s="1" t="s">
        <v>820</v>
      </c>
    </row>
  </sheetData>
  <sheetProtection/>
  <mergeCells count="28">
    <mergeCell ref="U1:V1"/>
    <mergeCell ref="A2:V2"/>
    <mergeCell ref="R3:V3"/>
    <mergeCell ref="A4:A5"/>
    <mergeCell ref="B4:B5"/>
    <mergeCell ref="C4:C5"/>
    <mergeCell ref="D4:D5"/>
    <mergeCell ref="E4:E5"/>
    <mergeCell ref="F4:F5"/>
    <mergeCell ref="G4:G5"/>
    <mergeCell ref="A9:B9"/>
    <mergeCell ref="C9:V9"/>
    <mergeCell ref="R4:R5"/>
    <mergeCell ref="S4:S5"/>
    <mergeCell ref="H4:H5"/>
    <mergeCell ref="I4:I5"/>
    <mergeCell ref="J4:J5"/>
    <mergeCell ref="K4:K5"/>
    <mergeCell ref="L4:L5"/>
    <mergeCell ref="M4:M5"/>
    <mergeCell ref="C10:V10"/>
    <mergeCell ref="N4:N5"/>
    <mergeCell ref="O4:O5"/>
    <mergeCell ref="P4:P5"/>
    <mergeCell ref="Q4:Q5"/>
    <mergeCell ref="T4:T5"/>
    <mergeCell ref="U4:U5"/>
    <mergeCell ref="V4:V5"/>
  </mergeCells>
  <printOptions/>
  <pageMargins left="0.7086614173228347" right="0.7086614173228347" top="0.7480314960629921" bottom="0.7480314960629921" header="0.31496062992125984" footer="0.31496062992125984"/>
  <pageSetup horizontalDpi="600" verticalDpi="600" orientation="landscape" paperSize="9" scale="104" r:id="rId1"/>
</worksheet>
</file>

<file path=xl/worksheets/sheet80.xml><?xml version="1.0" encoding="utf-8"?>
<worksheet xmlns="http://schemas.openxmlformats.org/spreadsheetml/2006/main" xmlns:r="http://schemas.openxmlformats.org/officeDocument/2006/relationships">
  <sheetPr>
    <tabColor theme="0"/>
  </sheetPr>
  <dimension ref="A1:AH11"/>
  <sheetViews>
    <sheetView view="pageBreakPreview" zoomScale="85" zoomScaleSheetLayoutView="85" zoomScalePageLayoutView="0" workbookViewId="0" topLeftCell="A1">
      <selection activeCell="D4" sqref="D4:U7"/>
    </sheetView>
  </sheetViews>
  <sheetFormatPr defaultColWidth="9.140625" defaultRowHeight="15"/>
  <cols>
    <col min="1" max="1" width="6.140625" style="27" customWidth="1"/>
    <col min="2" max="2" width="9.8515625" style="27" customWidth="1"/>
    <col min="3" max="3" width="13.140625" style="27" customWidth="1"/>
    <col min="4" max="6" width="4.7109375" style="64" customWidth="1"/>
    <col min="7" max="9" width="5.7109375" style="64" customWidth="1"/>
    <col min="10" max="12" width="4.7109375" style="64" customWidth="1"/>
    <col min="13" max="13" width="5.7109375" style="64" customWidth="1"/>
    <col min="14" max="18" width="4.57421875" style="64" customWidth="1"/>
    <col min="19" max="21" width="5.7109375" style="64" customWidth="1"/>
    <col min="22" max="22" width="7.140625" style="27" customWidth="1"/>
    <col min="23" max="23" width="10.00390625" style="27" customWidth="1"/>
    <col min="24" max="16384" width="9.140625" style="27" customWidth="1"/>
  </cols>
  <sheetData>
    <row r="1" spans="1:24" ht="18.75" customHeight="1">
      <c r="A1" s="67"/>
      <c r="B1" s="1"/>
      <c r="C1" s="1"/>
      <c r="D1" s="20"/>
      <c r="E1" s="20"/>
      <c r="F1" s="20"/>
      <c r="G1" s="20"/>
      <c r="H1" s="20"/>
      <c r="I1" s="20"/>
      <c r="J1" s="20"/>
      <c r="K1" s="20"/>
      <c r="L1" s="20"/>
      <c r="M1" s="20"/>
      <c r="N1" s="20"/>
      <c r="O1" s="20"/>
      <c r="P1" s="20"/>
      <c r="Q1" s="20"/>
      <c r="R1" s="20"/>
      <c r="V1" s="274" t="s">
        <v>649</v>
      </c>
      <c r="W1" s="274"/>
      <c r="X1" s="274"/>
    </row>
    <row r="2" spans="1:24" ht="56.25" customHeight="1">
      <c r="A2" s="273" t="s">
        <v>650</v>
      </c>
      <c r="B2" s="273"/>
      <c r="C2" s="273"/>
      <c r="D2" s="273"/>
      <c r="E2" s="273"/>
      <c r="F2" s="273"/>
      <c r="G2" s="273"/>
      <c r="H2" s="273"/>
      <c r="I2" s="273"/>
      <c r="J2" s="273"/>
      <c r="K2" s="273"/>
      <c r="L2" s="273"/>
      <c r="M2" s="273"/>
      <c r="N2" s="273"/>
      <c r="O2" s="273"/>
      <c r="P2" s="273"/>
      <c r="Q2" s="273"/>
      <c r="R2" s="273"/>
      <c r="S2" s="273"/>
      <c r="T2" s="273"/>
      <c r="U2" s="273"/>
      <c r="V2" s="273"/>
      <c r="W2" s="273"/>
      <c r="X2" s="273"/>
    </row>
    <row r="3" spans="1:24" ht="18" customHeight="1">
      <c r="A3" s="283" t="s">
        <v>5</v>
      </c>
      <c r="B3" s="283"/>
      <c r="C3" s="283"/>
      <c r="D3" s="283"/>
      <c r="E3" s="283"/>
      <c r="F3" s="283"/>
      <c r="G3" s="283"/>
      <c r="H3" s="283"/>
      <c r="I3" s="283"/>
      <c r="J3" s="283"/>
      <c r="K3" s="283"/>
      <c r="L3" s="283"/>
      <c r="M3" s="283"/>
      <c r="N3" s="283"/>
      <c r="O3" s="283"/>
      <c r="P3" s="283"/>
      <c r="Q3" s="283"/>
      <c r="R3" s="283"/>
      <c r="S3" s="283"/>
      <c r="T3" s="283"/>
      <c r="U3" s="283"/>
      <c r="V3" s="283"/>
      <c r="W3" s="283"/>
      <c r="X3" s="283"/>
    </row>
    <row r="4" spans="1:24" ht="34.5" customHeight="1">
      <c r="A4" s="245" t="s">
        <v>676</v>
      </c>
      <c r="B4" s="245" t="s">
        <v>435</v>
      </c>
      <c r="C4" s="245" t="s">
        <v>651</v>
      </c>
      <c r="D4" s="245" t="s">
        <v>876</v>
      </c>
      <c r="E4" s="245"/>
      <c r="F4" s="245"/>
      <c r="G4" s="245"/>
      <c r="H4" s="245"/>
      <c r="I4" s="245"/>
      <c r="J4" s="245"/>
      <c r="K4" s="245"/>
      <c r="L4" s="245"/>
      <c r="M4" s="245"/>
      <c r="N4" s="245"/>
      <c r="O4" s="245"/>
      <c r="P4" s="245"/>
      <c r="Q4" s="245"/>
      <c r="R4" s="245"/>
      <c r="S4" s="245"/>
      <c r="T4" s="245"/>
      <c r="U4" s="245"/>
      <c r="V4" s="257" t="s">
        <v>877</v>
      </c>
      <c r="W4" s="256" t="s">
        <v>652</v>
      </c>
      <c r="X4" s="256"/>
    </row>
    <row r="5" spans="1:24" ht="36.75" customHeight="1">
      <c r="A5" s="245"/>
      <c r="B5" s="245"/>
      <c r="C5" s="245"/>
      <c r="D5" s="245" t="s">
        <v>879</v>
      </c>
      <c r="E5" s="245"/>
      <c r="F5" s="245"/>
      <c r="G5" s="245"/>
      <c r="H5" s="245"/>
      <c r="I5" s="245"/>
      <c r="J5" s="245" t="s">
        <v>880</v>
      </c>
      <c r="K5" s="245"/>
      <c r="L5" s="245"/>
      <c r="M5" s="245"/>
      <c r="N5" s="245"/>
      <c r="O5" s="245"/>
      <c r="P5" s="245" t="s">
        <v>881</v>
      </c>
      <c r="Q5" s="245"/>
      <c r="R5" s="245"/>
      <c r="S5" s="245"/>
      <c r="T5" s="245"/>
      <c r="U5" s="245"/>
      <c r="V5" s="257"/>
      <c r="W5" s="256"/>
      <c r="X5" s="256"/>
    </row>
    <row r="6" spans="1:24" ht="191.25" customHeight="1">
      <c r="A6" s="245"/>
      <c r="B6" s="245"/>
      <c r="C6" s="245"/>
      <c r="D6" s="29" t="s">
        <v>882</v>
      </c>
      <c r="E6" s="29" t="s">
        <v>883</v>
      </c>
      <c r="F6" s="29" t="s">
        <v>884</v>
      </c>
      <c r="G6" s="29" t="s">
        <v>653</v>
      </c>
      <c r="H6" s="29" t="s">
        <v>737</v>
      </c>
      <c r="I6" s="29" t="s">
        <v>886</v>
      </c>
      <c r="J6" s="29" t="s">
        <v>654</v>
      </c>
      <c r="K6" s="29" t="s">
        <v>883</v>
      </c>
      <c r="L6" s="29" t="s">
        <v>887</v>
      </c>
      <c r="M6" s="29" t="s">
        <v>885</v>
      </c>
      <c r="N6" s="29" t="s">
        <v>737</v>
      </c>
      <c r="O6" s="29" t="s">
        <v>888</v>
      </c>
      <c r="P6" s="29" t="s">
        <v>882</v>
      </c>
      <c r="Q6" s="29" t="s">
        <v>883</v>
      </c>
      <c r="R6" s="29" t="s">
        <v>887</v>
      </c>
      <c r="S6" s="29" t="s">
        <v>885</v>
      </c>
      <c r="T6" s="29" t="s">
        <v>737</v>
      </c>
      <c r="U6" s="29" t="s">
        <v>886</v>
      </c>
      <c r="V6" s="257"/>
      <c r="W6" s="41" t="s">
        <v>890</v>
      </c>
      <c r="X6" s="68" t="s">
        <v>891</v>
      </c>
    </row>
    <row r="7" spans="1:24" ht="15.75">
      <c r="A7" s="30">
        <v>1</v>
      </c>
      <c r="B7" s="30">
        <v>2</v>
      </c>
      <c r="C7" s="30" t="s">
        <v>892</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69">
        <v>24</v>
      </c>
    </row>
    <row r="8" spans="1:24" ht="15.75">
      <c r="A8" s="32">
        <f>1!A8</f>
        <v>50</v>
      </c>
      <c r="B8" s="32">
        <f>'46'!B8</f>
        <v>0</v>
      </c>
      <c r="C8" s="63">
        <f>SUM(D8:U8)</f>
        <v>0</v>
      </c>
      <c r="D8" s="30"/>
      <c r="E8" s="30"/>
      <c r="F8" s="30"/>
      <c r="G8" s="30"/>
      <c r="H8" s="30"/>
      <c r="I8" s="30"/>
      <c r="J8" s="30"/>
      <c r="K8" s="30"/>
      <c r="L8" s="30"/>
      <c r="M8" s="30"/>
      <c r="N8" s="30"/>
      <c r="O8" s="30"/>
      <c r="P8" s="30"/>
      <c r="Q8" s="30"/>
      <c r="R8" s="30"/>
      <c r="S8" s="30"/>
      <c r="T8" s="30"/>
      <c r="U8" s="30"/>
      <c r="V8" s="127"/>
      <c r="W8" s="127"/>
      <c r="X8" s="127"/>
    </row>
    <row r="9" spans="1:3" ht="15.75">
      <c r="A9" s="73" t="s">
        <v>684</v>
      </c>
      <c r="B9" s="73" t="s">
        <v>684</v>
      </c>
      <c r="C9" s="73" t="s">
        <v>684</v>
      </c>
    </row>
    <row r="10" spans="1:34" s="8" customFormat="1" ht="24.75" customHeight="1">
      <c r="A10" s="49" t="s">
        <v>685</v>
      </c>
      <c r="B10" s="229" t="s">
        <v>742</v>
      </c>
      <c r="C10" s="229"/>
      <c r="D10" s="229"/>
      <c r="E10" s="229"/>
      <c r="F10" s="229"/>
      <c r="G10" s="229"/>
      <c r="H10" s="229"/>
      <c r="I10" s="229"/>
      <c r="J10" s="229"/>
      <c r="K10" s="229"/>
      <c r="L10" s="229"/>
      <c r="M10" s="229"/>
      <c r="N10" s="229"/>
      <c r="O10" s="229"/>
      <c r="P10" s="229"/>
      <c r="Q10" s="229"/>
      <c r="R10" s="229"/>
      <c r="S10" s="229"/>
      <c r="T10" s="229"/>
      <c r="U10" s="229"/>
      <c r="V10" s="229"/>
      <c r="W10" s="229"/>
      <c r="X10" s="229"/>
      <c r="Y10" s="50"/>
      <c r="Z10" s="50"/>
      <c r="AA10" s="50"/>
      <c r="AB10" s="50"/>
      <c r="AC10" s="50"/>
      <c r="AD10" s="50"/>
      <c r="AE10" s="50"/>
      <c r="AF10" s="50"/>
      <c r="AG10" s="50"/>
      <c r="AH10" s="50"/>
    </row>
    <row r="11" spans="1:20" ht="24" customHeight="1">
      <c r="A11" s="157" t="s">
        <v>684</v>
      </c>
      <c r="B11" s="341" t="s">
        <v>893</v>
      </c>
      <c r="C11" s="341"/>
      <c r="D11" s="341"/>
      <c r="E11" s="341"/>
      <c r="F11" s="341"/>
      <c r="G11" s="341"/>
      <c r="H11" s="341"/>
      <c r="I11" s="341"/>
      <c r="J11" s="341"/>
      <c r="K11" s="341"/>
      <c r="L11" s="341"/>
      <c r="M11" s="341"/>
      <c r="N11" s="341"/>
      <c r="O11" s="341"/>
      <c r="P11" s="341"/>
      <c r="Q11" s="341"/>
      <c r="R11" s="341"/>
      <c r="S11" s="341"/>
      <c r="T11" s="341"/>
    </row>
  </sheetData>
  <sheetProtection/>
  <mergeCells count="14">
    <mergeCell ref="J5:O5"/>
    <mergeCell ref="P5:U5"/>
    <mergeCell ref="B10:X10"/>
    <mergeCell ref="B11:T11"/>
    <mergeCell ref="V1:X1"/>
    <mergeCell ref="A2:X2"/>
    <mergeCell ref="A3:X3"/>
    <mergeCell ref="A4:A6"/>
    <mergeCell ref="B4:B6"/>
    <mergeCell ref="C4:C6"/>
    <mergeCell ref="D4:U4"/>
    <mergeCell ref="V4:V6"/>
    <mergeCell ref="W4:X5"/>
    <mergeCell ref="D5:I5"/>
  </mergeCells>
  <printOptions/>
  <pageMargins left="0.7086614173228347" right="0.7086614173228347" top="0.7480314960629921" bottom="0.7480314960629921" header="0.31496062992125984" footer="0.31496062992125984"/>
  <pageSetup horizontalDpi="600" verticalDpi="600" orientation="landscape" paperSize="9" scale="89" r:id="rId1"/>
</worksheet>
</file>

<file path=xl/worksheets/sheet81.xml><?xml version="1.0" encoding="utf-8"?>
<worksheet xmlns="http://schemas.openxmlformats.org/spreadsheetml/2006/main" xmlns:r="http://schemas.openxmlformats.org/officeDocument/2006/relationships">
  <sheetPr>
    <tabColor theme="0"/>
  </sheetPr>
  <dimension ref="A1:IV13"/>
  <sheetViews>
    <sheetView view="pageBreakPreview" zoomScale="115" zoomScaleSheetLayoutView="115" zoomScalePageLayoutView="0" workbookViewId="0" topLeftCell="A1">
      <selection activeCell="K4" sqref="G4:N7"/>
    </sheetView>
  </sheetViews>
  <sheetFormatPr defaultColWidth="9.140625" defaultRowHeight="15"/>
  <cols>
    <col min="1" max="1" width="5.140625" style="0" customWidth="1"/>
    <col min="2" max="2" width="11.7109375" style="0" customWidth="1"/>
    <col min="3" max="3" width="12.421875" style="0" customWidth="1"/>
    <col min="4" max="4" width="9.7109375" style="0" customWidth="1"/>
    <col min="5" max="5" width="8.140625" style="0" customWidth="1"/>
    <col min="6" max="6" width="5.8515625" style="0" customWidth="1"/>
    <col min="7" max="7" width="5.7109375" style="0" customWidth="1"/>
    <col min="8" max="8" width="6.421875" style="0" customWidth="1"/>
    <col min="9" max="11" width="5.7109375" style="0" customWidth="1"/>
    <col min="12" max="12" width="9.57421875" style="0" customWidth="1"/>
    <col min="13" max="13" width="8.00390625" style="0" customWidth="1"/>
    <col min="14" max="14" width="6.7109375" style="0" customWidth="1"/>
  </cols>
  <sheetData>
    <row r="1" spans="1:14" ht="15">
      <c r="A1" s="347" t="s">
        <v>655</v>
      </c>
      <c r="B1" s="347"/>
      <c r="C1" s="347"/>
      <c r="D1" s="347"/>
      <c r="E1" s="347"/>
      <c r="F1" s="347"/>
      <c r="G1" s="347"/>
      <c r="H1" s="347"/>
      <c r="I1" s="347"/>
      <c r="J1" s="347"/>
      <c r="K1" s="347"/>
      <c r="L1" s="347"/>
      <c r="M1" s="347"/>
      <c r="N1" s="347"/>
    </row>
    <row r="2" spans="1:14" ht="30" customHeight="1">
      <c r="A2" s="348" t="s">
        <v>656</v>
      </c>
      <c r="B2" s="348"/>
      <c r="C2" s="348"/>
      <c r="D2" s="348"/>
      <c r="E2" s="348"/>
      <c r="F2" s="348"/>
      <c r="G2" s="348"/>
      <c r="H2" s="348"/>
      <c r="I2" s="348"/>
      <c r="J2" s="348"/>
      <c r="K2" s="348"/>
      <c r="L2" s="348"/>
      <c r="M2" s="348"/>
      <c r="N2" s="348"/>
    </row>
    <row r="3" spans="1:14" ht="15">
      <c r="A3" s="349" t="s">
        <v>675</v>
      </c>
      <c r="B3" s="349"/>
      <c r="C3" s="349"/>
      <c r="D3" s="349"/>
      <c r="E3" s="349"/>
      <c r="F3" s="349"/>
      <c r="G3" s="349"/>
      <c r="H3" s="349"/>
      <c r="I3" s="349"/>
      <c r="J3" s="349"/>
      <c r="K3" s="349"/>
      <c r="L3" s="349"/>
      <c r="M3" s="349"/>
      <c r="N3" s="349"/>
    </row>
    <row r="4" spans="1:256" ht="15.75">
      <c r="A4" s="81"/>
      <c r="B4" s="81"/>
      <c r="C4" s="81"/>
      <c r="D4" s="81"/>
      <c r="E4" s="81"/>
      <c r="F4" s="81"/>
      <c r="G4" s="81"/>
      <c r="H4" s="81"/>
      <c r="I4" s="81"/>
      <c r="J4" s="81"/>
      <c r="K4" s="252" t="s">
        <v>6</v>
      </c>
      <c r="L4" s="252"/>
      <c r="M4" s="252"/>
      <c r="N4" s="252"/>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spans="1:14" ht="39" customHeight="1">
      <c r="A5" s="345" t="s">
        <v>676</v>
      </c>
      <c r="B5" s="345" t="s">
        <v>435</v>
      </c>
      <c r="C5" s="345" t="s">
        <v>657</v>
      </c>
      <c r="D5" s="345" t="s">
        <v>759</v>
      </c>
      <c r="E5" s="345"/>
      <c r="F5" s="345"/>
      <c r="G5" s="345" t="s">
        <v>930</v>
      </c>
      <c r="H5" s="345"/>
      <c r="I5" s="345"/>
      <c r="J5" s="345"/>
      <c r="K5" s="345"/>
      <c r="L5" s="345" t="s">
        <v>931</v>
      </c>
      <c r="M5" s="345"/>
      <c r="N5" s="345"/>
    </row>
    <row r="6" spans="1:14" ht="87" customHeight="1">
      <c r="A6" s="345"/>
      <c r="B6" s="345"/>
      <c r="C6" s="345"/>
      <c r="D6" s="346" t="s">
        <v>935</v>
      </c>
      <c r="E6" s="344" t="s">
        <v>658</v>
      </c>
      <c r="F6" s="344" t="s">
        <v>937</v>
      </c>
      <c r="G6" s="344" t="s">
        <v>938</v>
      </c>
      <c r="H6" s="344" t="s">
        <v>939</v>
      </c>
      <c r="I6" s="344" t="s">
        <v>940</v>
      </c>
      <c r="J6" s="344" t="s">
        <v>941</v>
      </c>
      <c r="K6" s="344" t="s">
        <v>942</v>
      </c>
      <c r="L6" s="344" t="s">
        <v>943</v>
      </c>
      <c r="M6" s="344" t="s">
        <v>944</v>
      </c>
      <c r="N6" s="344" t="s">
        <v>945</v>
      </c>
    </row>
    <row r="7" spans="1:14" ht="114" customHeight="1">
      <c r="A7" s="345"/>
      <c r="B7" s="345"/>
      <c r="C7" s="345"/>
      <c r="D7" s="346"/>
      <c r="E7" s="344"/>
      <c r="F7" s="344"/>
      <c r="G7" s="344"/>
      <c r="H7" s="344"/>
      <c r="I7" s="344"/>
      <c r="J7" s="344"/>
      <c r="K7" s="344"/>
      <c r="L7" s="344"/>
      <c r="M7" s="344"/>
      <c r="N7" s="344"/>
    </row>
    <row r="8" spans="1:14" ht="15">
      <c r="A8" s="158">
        <v>1</v>
      </c>
      <c r="B8" s="158">
        <v>2</v>
      </c>
      <c r="C8" s="158">
        <v>3</v>
      </c>
      <c r="D8" s="158">
        <v>4</v>
      </c>
      <c r="E8" s="158">
        <v>5</v>
      </c>
      <c r="F8" s="158">
        <v>6</v>
      </c>
      <c r="G8" s="158">
        <v>7</v>
      </c>
      <c r="H8" s="158">
        <v>8</v>
      </c>
      <c r="I8" s="158">
        <v>9</v>
      </c>
      <c r="J8" s="158">
        <v>10</v>
      </c>
      <c r="K8" s="158">
        <v>11</v>
      </c>
      <c r="L8" s="158">
        <v>12</v>
      </c>
      <c r="M8" s="158">
        <v>13</v>
      </c>
      <c r="N8" s="158">
        <v>14</v>
      </c>
    </row>
    <row r="9" spans="1:14" ht="15">
      <c r="A9" s="159">
        <v>1</v>
      </c>
      <c r="B9" s="159">
        <f>'46'!B8</f>
        <v>0</v>
      </c>
      <c r="C9" s="160">
        <f>D9+E9+F9</f>
        <v>0</v>
      </c>
      <c r="D9" s="161"/>
      <c r="E9" s="161"/>
      <c r="F9" s="161"/>
      <c r="G9" s="160">
        <f>SUM(H9:K9)</f>
        <v>0</v>
      </c>
      <c r="H9" s="161"/>
      <c r="I9" s="161"/>
      <c r="J9" s="161"/>
      <c r="K9" s="161"/>
      <c r="L9" s="161"/>
      <c r="M9" s="161"/>
      <c r="N9" s="161"/>
    </row>
    <row r="10" spans="1:7" s="82" customFormat="1" ht="15">
      <c r="A10" s="82" t="s">
        <v>684</v>
      </c>
      <c r="B10" s="82" t="s">
        <v>684</v>
      </c>
      <c r="C10" s="82" t="s">
        <v>684</v>
      </c>
      <c r="D10" s="82" t="s">
        <v>178</v>
      </c>
      <c r="E10" s="82" t="s">
        <v>178</v>
      </c>
      <c r="F10" s="82" t="s">
        <v>178</v>
      </c>
      <c r="G10" s="82" t="s">
        <v>684</v>
      </c>
    </row>
    <row r="11" spans="1:23" s="84" customFormat="1" ht="19.5" customHeight="1">
      <c r="A11" s="93" t="s">
        <v>685</v>
      </c>
      <c r="B11" s="343" t="s">
        <v>686</v>
      </c>
      <c r="C11" s="343"/>
      <c r="D11" s="343"/>
      <c r="E11" s="343"/>
      <c r="F11" s="343"/>
      <c r="G11" s="343"/>
      <c r="H11" s="343"/>
      <c r="I11" s="343"/>
      <c r="J11" s="343"/>
      <c r="K11" s="343"/>
      <c r="L11" s="343"/>
      <c r="M11" s="343"/>
      <c r="N11" s="343"/>
      <c r="O11" s="94"/>
      <c r="P11" s="83"/>
      <c r="Q11" s="83"/>
      <c r="R11" s="83"/>
      <c r="S11" s="83"/>
      <c r="T11" s="83"/>
      <c r="U11" s="83"/>
      <c r="V11" s="83"/>
      <c r="W11" s="83"/>
    </row>
    <row r="12" spans="1:23" s="84" customFormat="1" ht="18.75" customHeight="1">
      <c r="A12" s="95"/>
      <c r="B12" s="343" t="s">
        <v>659</v>
      </c>
      <c r="C12" s="343"/>
      <c r="D12" s="343"/>
      <c r="E12" s="343"/>
      <c r="F12" s="343"/>
      <c r="G12" s="343"/>
      <c r="H12" s="343"/>
      <c r="I12" s="343"/>
      <c r="J12" s="343"/>
      <c r="K12" s="343"/>
      <c r="L12" s="343"/>
      <c r="M12" s="343"/>
      <c r="N12" s="343"/>
      <c r="O12" s="162"/>
      <c r="P12" s="83"/>
      <c r="Q12" s="83"/>
      <c r="R12" s="83"/>
      <c r="S12" s="83"/>
      <c r="T12" s="83"/>
      <c r="U12" s="83"/>
      <c r="V12" s="83"/>
      <c r="W12" s="83"/>
    </row>
    <row r="13" spans="2:10" ht="15">
      <c r="B13" s="342" t="s">
        <v>3</v>
      </c>
      <c r="C13" s="342"/>
      <c r="D13" s="342"/>
      <c r="E13" s="342"/>
      <c r="F13" s="342"/>
      <c r="G13" s="342"/>
      <c r="H13" s="342"/>
      <c r="I13" s="342"/>
      <c r="J13" s="342"/>
    </row>
  </sheetData>
  <sheetProtection/>
  <mergeCells count="24">
    <mergeCell ref="H6:H7"/>
    <mergeCell ref="A1:N1"/>
    <mergeCell ref="A2:N2"/>
    <mergeCell ref="A3:N3"/>
    <mergeCell ref="K4:N4"/>
    <mergeCell ref="L5:N5"/>
    <mergeCell ref="A5:A7"/>
    <mergeCell ref="B5:B7"/>
    <mergeCell ref="B13:J13"/>
    <mergeCell ref="B12:N12"/>
    <mergeCell ref="J6:J7"/>
    <mergeCell ref="K6:K7"/>
    <mergeCell ref="L6:L7"/>
    <mergeCell ref="M6:M7"/>
    <mergeCell ref="B11:N11"/>
    <mergeCell ref="N6:N7"/>
    <mergeCell ref="I6:I7"/>
    <mergeCell ref="E6:E7"/>
    <mergeCell ref="G6:G7"/>
    <mergeCell ref="C5:C7"/>
    <mergeCell ref="D6:D7"/>
    <mergeCell ref="F6:F7"/>
    <mergeCell ref="D5:F5"/>
    <mergeCell ref="G5:K5"/>
  </mergeCells>
  <printOptions/>
  <pageMargins left="0.7086614173228347" right="0.5118110236220472" top="0.7480314960629921" bottom="0.7480314960629921" header="0.31496062992125984" footer="0.31496062992125984"/>
  <pageSetup horizontalDpi="600" verticalDpi="600" orientation="landscape" paperSize="9" scale="121" r:id="rId1"/>
</worksheet>
</file>

<file path=xl/worksheets/sheet82.xml><?xml version="1.0" encoding="utf-8"?>
<worksheet xmlns="http://schemas.openxmlformats.org/spreadsheetml/2006/main" xmlns:r="http://schemas.openxmlformats.org/officeDocument/2006/relationships">
  <sheetPr>
    <tabColor theme="0"/>
  </sheetPr>
  <dimension ref="A1:Y11"/>
  <sheetViews>
    <sheetView view="pageBreakPreview" zoomScale="115" zoomScaleSheetLayoutView="115" zoomScalePageLayoutView="0" workbookViewId="0" topLeftCell="A2">
      <selection activeCell="I4" sqref="I4:L7"/>
    </sheetView>
  </sheetViews>
  <sheetFormatPr defaultColWidth="9.140625" defaultRowHeight="15"/>
  <cols>
    <col min="1" max="1" width="5.421875" style="1" customWidth="1"/>
    <col min="2" max="2" width="9.8515625" style="1" customWidth="1"/>
    <col min="3" max="3" width="9.140625" style="1" customWidth="1"/>
    <col min="4" max="7" width="5.57421875" style="1" customWidth="1"/>
    <col min="8" max="8" width="9.140625" style="1" customWidth="1"/>
    <col min="9" max="9" width="5.421875" style="1" customWidth="1"/>
    <col min="10" max="10" width="5.140625" style="1" customWidth="1"/>
    <col min="11" max="11" width="5.421875" style="1" customWidth="1"/>
    <col min="12" max="12" width="4.421875" style="1" customWidth="1"/>
    <col min="13" max="13" width="12.28125" style="1" customWidth="1"/>
    <col min="14" max="15" width="5.421875" style="1" customWidth="1"/>
    <col min="16" max="16" width="6.140625" style="1" customWidth="1"/>
    <col min="17" max="17" width="4.7109375" style="1" customWidth="1"/>
    <col min="18" max="16384" width="9.140625" style="1" customWidth="1"/>
  </cols>
  <sheetData>
    <row r="1" spans="1:17" ht="15.75">
      <c r="A1" s="216" t="s">
        <v>660</v>
      </c>
      <c r="B1" s="216"/>
      <c r="C1" s="216"/>
      <c r="D1" s="216"/>
      <c r="E1" s="216"/>
      <c r="F1" s="216"/>
      <c r="G1" s="216"/>
      <c r="H1" s="216"/>
      <c r="I1" s="216"/>
      <c r="J1" s="216"/>
      <c r="K1" s="216"/>
      <c r="L1" s="216"/>
      <c r="M1" s="216"/>
      <c r="N1" s="216"/>
      <c r="O1" s="216"/>
      <c r="P1" s="216"/>
      <c r="Q1" s="216"/>
    </row>
    <row r="2" spans="1:17" ht="52.5" customHeight="1">
      <c r="A2" s="214" t="s">
        <v>661</v>
      </c>
      <c r="B2" s="214"/>
      <c r="C2" s="214"/>
      <c r="D2" s="214"/>
      <c r="E2" s="214"/>
      <c r="F2" s="214"/>
      <c r="G2" s="214"/>
      <c r="H2" s="214"/>
      <c r="I2" s="214"/>
      <c r="J2" s="214"/>
      <c r="K2" s="214"/>
      <c r="L2" s="214"/>
      <c r="M2" s="214"/>
      <c r="N2" s="214"/>
      <c r="O2" s="214"/>
      <c r="P2" s="214"/>
      <c r="Q2" s="214"/>
    </row>
    <row r="3" spans="1:17" ht="15.75">
      <c r="A3" s="288" t="s">
        <v>5</v>
      </c>
      <c r="B3" s="288"/>
      <c r="C3" s="288"/>
      <c r="D3" s="288"/>
      <c r="E3" s="288"/>
      <c r="F3" s="288"/>
      <c r="G3" s="288"/>
      <c r="H3" s="288"/>
      <c r="I3" s="288"/>
      <c r="J3" s="288"/>
      <c r="K3" s="288"/>
      <c r="L3" s="288"/>
      <c r="M3" s="288"/>
      <c r="N3" s="288"/>
      <c r="O3" s="288"/>
      <c r="P3" s="288"/>
      <c r="Q3" s="288"/>
    </row>
    <row r="4" spans="1:17" ht="30" customHeight="1">
      <c r="A4" s="241" t="s">
        <v>676</v>
      </c>
      <c r="B4" s="241" t="s">
        <v>434</v>
      </c>
      <c r="C4" s="271" t="s">
        <v>36</v>
      </c>
      <c r="D4" s="241" t="s">
        <v>716</v>
      </c>
      <c r="E4" s="241"/>
      <c r="F4" s="241"/>
      <c r="G4" s="241"/>
      <c r="H4" s="271" t="s">
        <v>37</v>
      </c>
      <c r="I4" s="218" t="s">
        <v>716</v>
      </c>
      <c r="J4" s="218"/>
      <c r="K4" s="218"/>
      <c r="L4" s="218"/>
      <c r="M4" s="217" t="s">
        <v>38</v>
      </c>
      <c r="N4" s="218" t="s">
        <v>716</v>
      </c>
      <c r="O4" s="218"/>
      <c r="P4" s="218"/>
      <c r="Q4" s="218"/>
    </row>
    <row r="5" spans="1:17" ht="144" customHeight="1">
      <c r="A5" s="241"/>
      <c r="B5" s="241"/>
      <c r="C5" s="271"/>
      <c r="D5" s="46" t="s">
        <v>662</v>
      </c>
      <c r="E5" s="46" t="s">
        <v>708</v>
      </c>
      <c r="F5" s="46" t="s">
        <v>45</v>
      </c>
      <c r="G5" s="46" t="s">
        <v>708</v>
      </c>
      <c r="H5" s="271"/>
      <c r="I5" s="46" t="s">
        <v>662</v>
      </c>
      <c r="J5" s="46" t="s">
        <v>708</v>
      </c>
      <c r="K5" s="2" t="s">
        <v>45</v>
      </c>
      <c r="L5" s="46" t="s">
        <v>708</v>
      </c>
      <c r="M5" s="217"/>
      <c r="N5" s="46" t="s">
        <v>662</v>
      </c>
      <c r="O5" s="46" t="s">
        <v>708</v>
      </c>
      <c r="P5" s="2" t="s">
        <v>45</v>
      </c>
      <c r="Q5" s="46" t="s">
        <v>708</v>
      </c>
    </row>
    <row r="6" spans="1:17"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17" ht="15.75">
      <c r="A7" s="47">
        <f>'46'!A8</f>
        <v>0</v>
      </c>
      <c r="B7" s="47">
        <f>'46'!B8</f>
        <v>0</v>
      </c>
      <c r="C7" s="18">
        <f>SUM(D7,F7)</f>
        <v>0</v>
      </c>
      <c r="D7" s="23"/>
      <c r="E7" s="23"/>
      <c r="F7" s="23"/>
      <c r="G7" s="23"/>
      <c r="H7" s="18">
        <f>I7+K7</f>
        <v>0</v>
      </c>
      <c r="I7" s="3"/>
      <c r="J7" s="3"/>
      <c r="K7" s="3"/>
      <c r="L7" s="3"/>
      <c r="M7" s="18">
        <f>N7+P7</f>
        <v>0</v>
      </c>
      <c r="N7" s="3"/>
      <c r="O7" s="3"/>
      <c r="P7" s="3"/>
      <c r="Q7" s="3"/>
    </row>
    <row r="8" spans="1:16" s="20" customFormat="1" ht="15.75">
      <c r="A8" s="20" t="s">
        <v>684</v>
      </c>
      <c r="B8" s="20" t="s">
        <v>684</v>
      </c>
      <c r="C8" s="20" t="s">
        <v>684</v>
      </c>
      <c r="D8" s="20" t="s">
        <v>178</v>
      </c>
      <c r="F8" s="20" t="s">
        <v>178</v>
      </c>
      <c r="H8" s="20" t="s">
        <v>684</v>
      </c>
      <c r="I8" s="20" t="s">
        <v>178</v>
      </c>
      <c r="K8" s="20" t="s">
        <v>178</v>
      </c>
      <c r="M8" s="20" t="s">
        <v>684</v>
      </c>
      <c r="N8" s="20" t="s">
        <v>178</v>
      </c>
      <c r="P8" s="20" t="s">
        <v>178</v>
      </c>
    </row>
    <row r="9" spans="1:25" ht="17.25" customHeight="1">
      <c r="A9" s="215" t="s">
        <v>685</v>
      </c>
      <c r="B9" s="215"/>
      <c r="C9" s="224" t="s">
        <v>686</v>
      </c>
      <c r="D9" s="224"/>
      <c r="E9" s="224"/>
      <c r="F9" s="224"/>
      <c r="G9" s="224"/>
      <c r="H9" s="224"/>
      <c r="I9" s="224"/>
      <c r="J9" s="224"/>
      <c r="K9" s="224"/>
      <c r="L9" s="224"/>
      <c r="M9" s="224"/>
      <c r="N9" s="224"/>
      <c r="O9" s="224"/>
      <c r="P9" s="224"/>
      <c r="Q9" s="224"/>
      <c r="R9" s="50"/>
      <c r="S9" s="8"/>
      <c r="T9" s="8"/>
      <c r="U9" s="8"/>
      <c r="V9" s="8"/>
      <c r="W9" s="8"/>
      <c r="X9" s="8"/>
      <c r="Y9" s="8"/>
    </row>
    <row r="10" spans="1:14" ht="15.75">
      <c r="A10" s="223" t="s">
        <v>663</v>
      </c>
      <c r="B10" s="223"/>
      <c r="C10" s="223"/>
      <c r="D10" s="223"/>
      <c r="E10" s="223"/>
      <c r="F10" s="223"/>
      <c r="G10" s="223"/>
      <c r="H10" s="223"/>
      <c r="I10" s="223"/>
      <c r="J10" s="223"/>
      <c r="K10" s="223"/>
      <c r="L10" s="223"/>
      <c r="M10" s="223"/>
      <c r="N10" s="223"/>
    </row>
    <row r="11" spans="2:14" ht="15.75">
      <c r="B11" s="350" t="s">
        <v>20</v>
      </c>
      <c r="C11" s="350"/>
      <c r="D11" s="350"/>
      <c r="E11" s="350"/>
      <c r="F11" s="350"/>
      <c r="G11" s="350"/>
      <c r="H11" s="350"/>
      <c r="I11" s="350"/>
      <c r="J11" s="350"/>
      <c r="K11" s="350"/>
      <c r="L11" s="350"/>
      <c r="M11" s="350"/>
      <c r="N11" s="350"/>
    </row>
  </sheetData>
  <sheetProtection/>
  <mergeCells count="15">
    <mergeCell ref="B11:N11"/>
    <mergeCell ref="A10:N10"/>
    <mergeCell ref="N4:Q4"/>
    <mergeCell ref="A1:Q1"/>
    <mergeCell ref="A2:Q2"/>
    <mergeCell ref="A3:Q3"/>
    <mergeCell ref="A4:A5"/>
    <mergeCell ref="B4:B5"/>
    <mergeCell ref="C4:C5"/>
    <mergeCell ref="D4:G4"/>
    <mergeCell ref="H4:H5"/>
    <mergeCell ref="I4:L4"/>
    <mergeCell ref="M4:M5"/>
    <mergeCell ref="A9:B9"/>
    <mergeCell ref="C9:Q9"/>
  </mergeCells>
  <printOptions/>
  <pageMargins left="0.4724409448818898" right="0.32" top="0.7480314960629921" bottom="0.7480314960629921" header="0.31496062992125984" footer="0.31496062992125984"/>
  <pageSetup horizontalDpi="600" verticalDpi="600" orientation="landscape" paperSize="9" scale="125" r:id="rId1"/>
</worksheet>
</file>

<file path=xl/worksheets/sheet83.xml><?xml version="1.0" encoding="utf-8"?>
<worksheet xmlns="http://schemas.openxmlformats.org/spreadsheetml/2006/main" xmlns:r="http://schemas.openxmlformats.org/officeDocument/2006/relationships">
  <sheetPr>
    <tabColor theme="0"/>
  </sheetPr>
  <dimension ref="A1:Z11"/>
  <sheetViews>
    <sheetView view="pageBreakPreview" zoomScaleSheetLayoutView="100" zoomScalePageLayoutView="0" workbookViewId="0" topLeftCell="A1">
      <selection activeCell="I4" sqref="I4:L7"/>
    </sheetView>
  </sheetViews>
  <sheetFormatPr defaultColWidth="9.140625" defaultRowHeight="15"/>
  <cols>
    <col min="1" max="1" width="5.421875" style="1" customWidth="1"/>
    <col min="2" max="3" width="9.140625" style="1" customWidth="1"/>
    <col min="4" max="4" width="5.57421875" style="1" customWidth="1"/>
    <col min="5" max="5" width="5.421875" style="1" customWidth="1"/>
    <col min="6" max="7" width="5.57421875" style="1" customWidth="1"/>
    <col min="8" max="8" width="9.140625" style="1" customWidth="1"/>
    <col min="9" max="12" width="5.421875" style="1" customWidth="1"/>
    <col min="13" max="13" width="12.00390625" style="1" customWidth="1"/>
    <col min="14" max="17" width="6.140625" style="1" customWidth="1"/>
    <col min="18" max="16384" width="9.140625" style="1" customWidth="1"/>
  </cols>
  <sheetData>
    <row r="1" spans="1:17" ht="15.75">
      <c r="A1" s="216" t="s">
        <v>664</v>
      </c>
      <c r="B1" s="216"/>
      <c r="C1" s="216"/>
      <c r="D1" s="216"/>
      <c r="E1" s="216"/>
      <c r="F1" s="216"/>
      <c r="G1" s="216"/>
      <c r="H1" s="216"/>
      <c r="I1" s="216"/>
      <c r="J1" s="216"/>
      <c r="K1" s="216"/>
      <c r="L1" s="216"/>
      <c r="M1" s="216"/>
      <c r="N1" s="216"/>
      <c r="O1" s="216"/>
      <c r="P1" s="216"/>
      <c r="Q1" s="216"/>
    </row>
    <row r="2" spans="1:17" ht="48.75" customHeight="1">
      <c r="A2" s="214" t="s">
        <v>35</v>
      </c>
      <c r="B2" s="214"/>
      <c r="C2" s="214"/>
      <c r="D2" s="214"/>
      <c r="E2" s="214"/>
      <c r="F2" s="214"/>
      <c r="G2" s="214"/>
      <c r="H2" s="214"/>
      <c r="I2" s="214"/>
      <c r="J2" s="214"/>
      <c r="K2" s="214"/>
      <c r="L2" s="214"/>
      <c r="M2" s="214"/>
      <c r="N2" s="214"/>
      <c r="O2" s="214"/>
      <c r="P2" s="214"/>
      <c r="Q2" s="214"/>
    </row>
    <row r="3" spans="1:17" ht="15.75">
      <c r="A3" s="288" t="s">
        <v>9</v>
      </c>
      <c r="B3" s="288"/>
      <c r="C3" s="288"/>
      <c r="D3" s="288"/>
      <c r="E3" s="288"/>
      <c r="F3" s="288"/>
      <c r="G3" s="288"/>
      <c r="H3" s="288"/>
      <c r="I3" s="288"/>
      <c r="J3" s="288"/>
      <c r="K3" s="288"/>
      <c r="L3" s="288"/>
      <c r="M3" s="288"/>
      <c r="N3" s="288"/>
      <c r="O3" s="288"/>
      <c r="P3" s="288"/>
      <c r="Q3" s="288"/>
    </row>
    <row r="4" spans="1:17" ht="17.25" customHeight="1">
      <c r="A4" s="241" t="s">
        <v>676</v>
      </c>
      <c r="B4" s="241" t="s">
        <v>434</v>
      </c>
      <c r="C4" s="271" t="s">
        <v>36</v>
      </c>
      <c r="D4" s="241" t="s">
        <v>43</v>
      </c>
      <c r="E4" s="241"/>
      <c r="F4" s="241"/>
      <c r="G4" s="241"/>
      <c r="H4" s="271" t="s">
        <v>37</v>
      </c>
      <c r="I4" s="218" t="s">
        <v>43</v>
      </c>
      <c r="J4" s="218"/>
      <c r="K4" s="218"/>
      <c r="L4" s="218"/>
      <c r="M4" s="217" t="s">
        <v>38</v>
      </c>
      <c r="N4" s="218" t="s">
        <v>43</v>
      </c>
      <c r="O4" s="218"/>
      <c r="P4" s="218"/>
      <c r="Q4" s="218"/>
    </row>
    <row r="5" spans="1:17" ht="157.5" customHeight="1">
      <c r="A5" s="241"/>
      <c r="B5" s="241"/>
      <c r="C5" s="271"/>
      <c r="D5" s="46" t="s">
        <v>662</v>
      </c>
      <c r="E5" s="46" t="s">
        <v>708</v>
      </c>
      <c r="F5" s="46" t="s">
        <v>45</v>
      </c>
      <c r="G5" s="2" t="s">
        <v>708</v>
      </c>
      <c r="H5" s="271"/>
      <c r="I5" s="46" t="s">
        <v>662</v>
      </c>
      <c r="J5" s="2" t="s">
        <v>708</v>
      </c>
      <c r="K5" s="2" t="s">
        <v>45</v>
      </c>
      <c r="L5" s="2" t="s">
        <v>708</v>
      </c>
      <c r="M5" s="217"/>
      <c r="N5" s="46" t="s">
        <v>662</v>
      </c>
      <c r="O5" s="2" t="s">
        <v>708</v>
      </c>
      <c r="P5" s="2" t="s">
        <v>45</v>
      </c>
      <c r="Q5" s="2" t="s">
        <v>708</v>
      </c>
    </row>
    <row r="6" spans="1:17" ht="15.7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17" ht="15.75">
      <c r="A7" s="47">
        <f>1!A8</f>
        <v>50</v>
      </c>
      <c r="B7" s="47">
        <f>'46'!B8</f>
        <v>0</v>
      </c>
      <c r="C7" s="18">
        <f>SUM(D7,F7)</f>
        <v>0</v>
      </c>
      <c r="D7" s="23"/>
      <c r="E7" s="23"/>
      <c r="F7" s="23"/>
      <c r="G7" s="23"/>
      <c r="H7" s="18">
        <f>I7+K7</f>
        <v>0</v>
      </c>
      <c r="I7" s="3"/>
      <c r="J7" s="3"/>
      <c r="K7" s="3"/>
      <c r="L7" s="3"/>
      <c r="M7" s="18">
        <f>N7+P7</f>
        <v>0</v>
      </c>
      <c r="N7" s="3"/>
      <c r="O7" s="3"/>
      <c r="P7" s="3"/>
      <c r="Q7" s="3"/>
    </row>
    <row r="8" spans="1:16" s="62" customFormat="1" ht="12.75" customHeight="1">
      <c r="A8" s="20" t="s">
        <v>684</v>
      </c>
      <c r="B8" s="20" t="s">
        <v>684</v>
      </c>
      <c r="C8" s="20" t="s">
        <v>684</v>
      </c>
      <c r="D8" s="20" t="s">
        <v>178</v>
      </c>
      <c r="E8" s="20"/>
      <c r="F8" s="20" t="s">
        <v>178</v>
      </c>
      <c r="G8" s="20"/>
      <c r="H8" s="20" t="s">
        <v>684</v>
      </c>
      <c r="I8" s="20" t="s">
        <v>178</v>
      </c>
      <c r="J8" s="20"/>
      <c r="K8" s="20" t="s">
        <v>178</v>
      </c>
      <c r="L8" s="20"/>
      <c r="M8" s="20" t="s">
        <v>684</v>
      </c>
      <c r="N8" s="62" t="s">
        <v>178</v>
      </c>
      <c r="P8" s="62" t="s">
        <v>178</v>
      </c>
    </row>
    <row r="9" spans="1:26" ht="19.5" customHeight="1">
      <c r="A9" s="215" t="s">
        <v>685</v>
      </c>
      <c r="B9" s="215"/>
      <c r="C9" s="224" t="s">
        <v>686</v>
      </c>
      <c r="D9" s="224"/>
      <c r="E9" s="224"/>
      <c r="F9" s="224"/>
      <c r="G9" s="224"/>
      <c r="H9" s="224"/>
      <c r="I9" s="224"/>
      <c r="J9" s="224"/>
      <c r="K9" s="224"/>
      <c r="L9" s="224"/>
      <c r="M9" s="224"/>
      <c r="N9" s="224"/>
      <c r="O9" s="224"/>
      <c r="P9" s="224"/>
      <c r="Q9" s="224"/>
      <c r="R9" s="50"/>
      <c r="S9" s="8"/>
      <c r="T9" s="8"/>
      <c r="U9" s="8"/>
      <c r="V9" s="8"/>
      <c r="W9" s="8"/>
      <c r="X9" s="8"/>
      <c r="Y9" s="8"/>
      <c r="Z9" s="8"/>
    </row>
    <row r="10" spans="1:26" ht="19.5" customHeight="1">
      <c r="A10" s="20"/>
      <c r="B10" s="20"/>
      <c r="C10" s="224" t="s">
        <v>41</v>
      </c>
      <c r="D10" s="224"/>
      <c r="E10" s="224"/>
      <c r="F10" s="224"/>
      <c r="G10" s="224"/>
      <c r="H10" s="224"/>
      <c r="I10" s="224"/>
      <c r="J10" s="224"/>
      <c r="K10" s="224"/>
      <c r="L10" s="224"/>
      <c r="M10" s="224"/>
      <c r="N10" s="224"/>
      <c r="O10" s="224"/>
      <c r="P10" s="224"/>
      <c r="Q10" s="224"/>
      <c r="R10" s="85"/>
      <c r="S10" s="8"/>
      <c r="T10" s="8"/>
      <c r="U10" s="8"/>
      <c r="V10" s="8"/>
      <c r="W10" s="8"/>
      <c r="X10" s="8"/>
      <c r="Y10" s="8"/>
      <c r="Z10" s="8"/>
    </row>
    <row r="11" ht="15.75">
      <c r="C11" s="179" t="s">
        <v>20</v>
      </c>
    </row>
  </sheetData>
  <sheetProtection/>
  <mergeCells count="14">
    <mergeCell ref="A9:B9"/>
    <mergeCell ref="C9:Q9"/>
    <mergeCell ref="C10:Q10"/>
    <mergeCell ref="A1:Q1"/>
    <mergeCell ref="A2:Q2"/>
    <mergeCell ref="A3:Q3"/>
    <mergeCell ref="A4:A5"/>
    <mergeCell ref="B4:B5"/>
    <mergeCell ref="C4:C5"/>
    <mergeCell ref="D4:G4"/>
    <mergeCell ref="H4:H5"/>
    <mergeCell ref="I4:L4"/>
    <mergeCell ref="M4:M5"/>
    <mergeCell ref="N4:Q4"/>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84.xml><?xml version="1.0" encoding="utf-8"?>
<worksheet xmlns="http://schemas.openxmlformats.org/spreadsheetml/2006/main" xmlns:r="http://schemas.openxmlformats.org/officeDocument/2006/relationships">
  <sheetPr>
    <tabColor theme="0"/>
  </sheetPr>
  <dimension ref="A1:P11"/>
  <sheetViews>
    <sheetView view="pageBreakPreview" zoomScaleSheetLayoutView="100" zoomScalePageLayoutView="0" workbookViewId="0" topLeftCell="A1">
      <selection activeCell="L4" sqref="L4:L7"/>
    </sheetView>
  </sheetViews>
  <sheetFormatPr defaultColWidth="9.140625" defaultRowHeight="15"/>
  <cols>
    <col min="1" max="1" width="6.00390625" style="1" customWidth="1"/>
    <col min="2" max="2" width="11.7109375" style="1" customWidth="1"/>
    <col min="3" max="4" width="10.7109375" style="1" customWidth="1"/>
    <col min="5" max="5" width="12.140625" style="1" customWidth="1"/>
    <col min="6" max="6" width="11.8515625" style="1" customWidth="1"/>
    <col min="7" max="7" width="12.421875" style="1" customWidth="1"/>
    <col min="8" max="8" width="11.421875" style="1" customWidth="1"/>
    <col min="9" max="9" width="12.421875" style="1" customWidth="1"/>
    <col min="10" max="10" width="11.57421875" style="1" customWidth="1"/>
    <col min="11" max="11" width="4.28125" style="1" customWidth="1"/>
    <col min="12" max="12" width="9.140625" style="1" customWidth="1"/>
    <col min="13" max="13" width="6.140625" style="1" customWidth="1"/>
    <col min="14" max="14" width="4.421875" style="1" customWidth="1"/>
    <col min="15" max="15" width="7.57421875" style="1" customWidth="1"/>
    <col min="16" max="16" width="10.00390625" style="1" customWidth="1"/>
    <col min="17" max="16384" width="9.140625" style="1" customWidth="1"/>
  </cols>
  <sheetData>
    <row r="1" spans="1:16" ht="15.75">
      <c r="A1" s="239" t="s">
        <v>665</v>
      </c>
      <c r="B1" s="239"/>
      <c r="C1" s="239"/>
      <c r="D1" s="239"/>
      <c r="E1" s="239"/>
      <c r="F1" s="239"/>
      <c r="G1" s="239"/>
      <c r="H1" s="239"/>
      <c r="I1" s="239"/>
      <c r="J1" s="239"/>
      <c r="K1" s="86"/>
      <c r="L1" s="86"/>
      <c r="M1" s="86"/>
      <c r="N1" s="86"/>
      <c r="O1" s="86"/>
      <c r="P1" s="86"/>
    </row>
    <row r="2" spans="1:16" ht="38.25" customHeight="1">
      <c r="A2" s="214" t="s">
        <v>666</v>
      </c>
      <c r="B2" s="214"/>
      <c r="C2" s="214"/>
      <c r="D2" s="214"/>
      <c r="E2" s="214"/>
      <c r="F2" s="214"/>
      <c r="G2" s="214"/>
      <c r="H2" s="214"/>
      <c r="I2" s="214"/>
      <c r="J2" s="214"/>
      <c r="K2" s="87"/>
      <c r="L2" s="87"/>
      <c r="M2" s="87"/>
      <c r="N2" s="87"/>
      <c r="O2" s="87"/>
      <c r="P2" s="87"/>
    </row>
    <row r="3" spans="1:16" ht="20.25" customHeight="1">
      <c r="A3" s="214" t="s">
        <v>675</v>
      </c>
      <c r="B3" s="214"/>
      <c r="C3" s="214"/>
      <c r="D3" s="214"/>
      <c r="E3" s="214"/>
      <c r="F3" s="214"/>
      <c r="G3" s="214"/>
      <c r="H3" s="214"/>
      <c r="I3" s="214"/>
      <c r="J3" s="214"/>
      <c r="K3" s="87"/>
      <c r="L3" s="87"/>
      <c r="M3" s="87"/>
      <c r="N3" s="87"/>
      <c r="O3" s="87"/>
      <c r="P3" s="87"/>
    </row>
    <row r="4" spans="1:16" ht="15.75" customHeight="1">
      <c r="A4" s="240" t="s">
        <v>10</v>
      </c>
      <c r="B4" s="240"/>
      <c r="C4" s="240"/>
      <c r="D4" s="240"/>
      <c r="E4" s="240"/>
      <c r="F4" s="240"/>
      <c r="G4" s="240"/>
      <c r="H4" s="240"/>
      <c r="I4" s="240"/>
      <c r="J4" s="240"/>
      <c r="K4" s="88"/>
      <c r="L4" s="88"/>
      <c r="M4" s="88"/>
      <c r="N4" s="88"/>
      <c r="O4" s="88"/>
      <c r="P4" s="88"/>
    </row>
    <row r="5" spans="1:10" ht="67.5" customHeight="1">
      <c r="A5" s="241" t="s">
        <v>676</v>
      </c>
      <c r="B5" s="241" t="s">
        <v>434</v>
      </c>
      <c r="C5" s="271" t="s">
        <v>47</v>
      </c>
      <c r="D5" s="271" t="s">
        <v>48</v>
      </c>
      <c r="E5" s="271" t="s">
        <v>49</v>
      </c>
      <c r="F5" s="271" t="s">
        <v>50</v>
      </c>
      <c r="G5" s="271" t="s">
        <v>51</v>
      </c>
      <c r="H5" s="271" t="s">
        <v>52</v>
      </c>
      <c r="I5" s="271" t="s">
        <v>53</v>
      </c>
      <c r="J5" s="271" t="s">
        <v>54</v>
      </c>
    </row>
    <row r="6" spans="1:10" ht="26.25" customHeight="1">
      <c r="A6" s="241"/>
      <c r="B6" s="241"/>
      <c r="C6" s="271"/>
      <c r="D6" s="271"/>
      <c r="E6" s="271"/>
      <c r="F6" s="271"/>
      <c r="G6" s="271"/>
      <c r="H6" s="271"/>
      <c r="I6" s="271"/>
      <c r="J6" s="271"/>
    </row>
    <row r="7" spans="1:10" ht="113.25" customHeight="1">
      <c r="A7" s="241"/>
      <c r="B7" s="241"/>
      <c r="C7" s="271"/>
      <c r="D7" s="271"/>
      <c r="E7" s="271"/>
      <c r="F7" s="271"/>
      <c r="G7" s="271"/>
      <c r="H7" s="271"/>
      <c r="I7" s="271"/>
      <c r="J7" s="271"/>
    </row>
    <row r="8" spans="1:10" ht="15.75">
      <c r="A8" s="23">
        <v>1</v>
      </c>
      <c r="B8" s="23">
        <v>2</v>
      </c>
      <c r="C8" s="23">
        <v>3</v>
      </c>
      <c r="D8" s="23">
        <v>4</v>
      </c>
      <c r="E8" s="23">
        <v>5</v>
      </c>
      <c r="F8" s="23">
        <v>6</v>
      </c>
      <c r="G8" s="23">
        <v>7</v>
      </c>
      <c r="H8" s="23">
        <v>8</v>
      </c>
      <c r="I8" s="23">
        <v>9</v>
      </c>
      <c r="J8" s="23">
        <v>10</v>
      </c>
    </row>
    <row r="9" spans="1:10" ht="15.75">
      <c r="A9" s="47">
        <f>1!A8</f>
        <v>50</v>
      </c>
      <c r="B9" s="47">
        <f>'46'!B8</f>
        <v>0</v>
      </c>
      <c r="C9" s="23"/>
      <c r="D9" s="23"/>
      <c r="E9" s="23"/>
      <c r="F9" s="23"/>
      <c r="G9" s="23"/>
      <c r="H9" s="23"/>
      <c r="I9" s="23"/>
      <c r="J9" s="23"/>
    </row>
    <row r="10" spans="1:2" ht="15.75">
      <c r="A10" s="7" t="s">
        <v>684</v>
      </c>
      <c r="B10" s="7" t="s">
        <v>684</v>
      </c>
    </row>
    <row r="11" spans="1:10" ht="15.75">
      <c r="A11" s="75" t="s">
        <v>685</v>
      </c>
      <c r="B11" s="223" t="s">
        <v>55</v>
      </c>
      <c r="C11" s="223"/>
      <c r="D11" s="223"/>
      <c r="E11" s="223"/>
      <c r="F11" s="223"/>
      <c r="G11" s="223"/>
      <c r="H11" s="223"/>
      <c r="I11" s="223"/>
      <c r="J11" s="223"/>
    </row>
  </sheetData>
  <sheetProtection/>
  <mergeCells count="15">
    <mergeCell ref="B11:J11"/>
    <mergeCell ref="A1:J1"/>
    <mergeCell ref="A2:J2"/>
    <mergeCell ref="A3:J3"/>
    <mergeCell ref="A4:J4"/>
    <mergeCell ref="A5:A7"/>
    <mergeCell ref="B5:B7"/>
    <mergeCell ref="C5:C7"/>
    <mergeCell ref="I5:I7"/>
    <mergeCell ref="D5:D7"/>
    <mergeCell ref="F5:F7"/>
    <mergeCell ref="G5:G7"/>
    <mergeCell ref="H5:H7"/>
    <mergeCell ref="E5:E7"/>
    <mergeCell ref="J5:J7"/>
  </mergeCells>
  <printOptions/>
  <pageMargins left="0.7086614173228347" right="0.7086614173228347" top="0.7480314960629921" bottom="0.7480314960629921" header="0.31496062992125984" footer="0.31496062992125984"/>
  <pageSetup horizontalDpi="600" verticalDpi="600" orientation="landscape" paperSize="9" scale="111" r:id="rId1"/>
</worksheet>
</file>

<file path=xl/worksheets/sheet85.xml><?xml version="1.0" encoding="utf-8"?>
<worksheet xmlns="http://schemas.openxmlformats.org/spreadsheetml/2006/main" xmlns:r="http://schemas.openxmlformats.org/officeDocument/2006/relationships">
  <sheetPr>
    <tabColor theme="0"/>
  </sheetPr>
  <dimension ref="A1:M11"/>
  <sheetViews>
    <sheetView view="pageBreakPreview" zoomScaleSheetLayoutView="100" zoomScalePageLayoutView="0" workbookViewId="0" topLeftCell="A2">
      <selection activeCell="A4" sqref="A4:M7"/>
    </sheetView>
  </sheetViews>
  <sheetFormatPr defaultColWidth="9.140625" defaultRowHeight="15"/>
  <cols>
    <col min="1" max="1" width="5.57421875" style="1" customWidth="1"/>
    <col min="2" max="2" width="11.57421875" style="1" customWidth="1"/>
    <col min="3" max="3" width="10.140625" style="1" customWidth="1"/>
    <col min="4" max="4" width="7.57421875" style="1" customWidth="1"/>
    <col min="5" max="5" width="5.421875" style="1" customWidth="1"/>
    <col min="6" max="6" width="7.00390625" style="1" customWidth="1"/>
    <col min="7" max="7" width="5.421875" style="1" customWidth="1"/>
    <col min="8" max="8" width="7.140625" style="1" customWidth="1"/>
    <col min="9" max="9" width="5.00390625" style="1" customWidth="1"/>
    <col min="10" max="10" width="7.57421875" style="1" customWidth="1"/>
    <col min="11" max="11" width="5.421875" style="1" customWidth="1"/>
    <col min="12" max="12" width="10.57421875" style="1" customWidth="1"/>
    <col min="13" max="13" width="12.421875" style="1" customWidth="1"/>
    <col min="14" max="16384" width="9.140625" style="1" customWidth="1"/>
  </cols>
  <sheetData>
    <row r="1" spans="1:13" ht="15.75">
      <c r="A1" s="239" t="s">
        <v>667</v>
      </c>
      <c r="B1" s="239"/>
      <c r="C1" s="239"/>
      <c r="D1" s="239"/>
      <c r="E1" s="239"/>
      <c r="F1" s="239"/>
      <c r="G1" s="239"/>
      <c r="H1" s="239"/>
      <c r="I1" s="239"/>
      <c r="J1" s="239"/>
      <c r="K1" s="239"/>
      <c r="L1" s="239"/>
      <c r="M1" s="239"/>
    </row>
    <row r="2" spans="1:13" ht="35.25" customHeight="1">
      <c r="A2" s="214" t="s">
        <v>57</v>
      </c>
      <c r="B2" s="214"/>
      <c r="C2" s="214"/>
      <c r="D2" s="214"/>
      <c r="E2" s="214"/>
      <c r="F2" s="214"/>
      <c r="G2" s="214"/>
      <c r="H2" s="214"/>
      <c r="I2" s="214"/>
      <c r="J2" s="214"/>
      <c r="K2" s="214"/>
      <c r="L2" s="214"/>
      <c r="M2" s="214"/>
    </row>
    <row r="3" spans="1:13" ht="20.25" customHeight="1">
      <c r="A3" s="214" t="s">
        <v>675</v>
      </c>
      <c r="B3" s="214"/>
      <c r="C3" s="214"/>
      <c r="D3" s="214"/>
      <c r="E3" s="214"/>
      <c r="F3" s="214"/>
      <c r="G3" s="214"/>
      <c r="H3" s="214"/>
      <c r="I3" s="214"/>
      <c r="J3" s="214"/>
      <c r="K3" s="214"/>
      <c r="L3" s="214"/>
      <c r="M3" s="214"/>
    </row>
    <row r="4" spans="1:13" ht="15.75">
      <c r="A4" s="288" t="s">
        <v>6</v>
      </c>
      <c r="B4" s="288"/>
      <c r="C4" s="288"/>
      <c r="D4" s="288"/>
      <c r="E4" s="288"/>
      <c r="F4" s="288"/>
      <c r="G4" s="288"/>
      <c r="H4" s="288"/>
      <c r="I4" s="288"/>
      <c r="J4" s="288"/>
      <c r="K4" s="288"/>
      <c r="L4" s="288"/>
      <c r="M4" s="288"/>
    </row>
    <row r="5" spans="1:13" ht="67.5" customHeight="1">
      <c r="A5" s="241" t="s">
        <v>676</v>
      </c>
      <c r="B5" s="241" t="s">
        <v>434</v>
      </c>
      <c r="C5" s="263" t="s">
        <v>668</v>
      </c>
      <c r="D5" s="241" t="s">
        <v>59</v>
      </c>
      <c r="E5" s="241"/>
      <c r="F5" s="241"/>
      <c r="G5" s="241"/>
      <c r="H5" s="241"/>
      <c r="I5" s="241"/>
      <c r="J5" s="241"/>
      <c r="K5" s="241"/>
      <c r="L5" s="241" t="s">
        <v>669</v>
      </c>
      <c r="M5" s="241"/>
    </row>
    <row r="6" spans="1:13" ht="26.25" customHeight="1">
      <c r="A6" s="241"/>
      <c r="B6" s="241"/>
      <c r="C6" s="291"/>
      <c r="D6" s="241" t="s">
        <v>61</v>
      </c>
      <c r="E6" s="241"/>
      <c r="F6" s="241"/>
      <c r="G6" s="241"/>
      <c r="H6" s="241" t="s">
        <v>62</v>
      </c>
      <c r="I6" s="241"/>
      <c r="J6" s="241"/>
      <c r="K6" s="241"/>
      <c r="L6" s="241"/>
      <c r="M6" s="241"/>
    </row>
    <row r="7" spans="1:13" ht="179.25" customHeight="1">
      <c r="A7" s="241"/>
      <c r="B7" s="241"/>
      <c r="C7" s="264"/>
      <c r="D7" s="46" t="s">
        <v>63</v>
      </c>
      <c r="E7" s="46" t="s">
        <v>755</v>
      </c>
      <c r="F7" s="46" t="s">
        <v>64</v>
      </c>
      <c r="G7" s="20" t="s">
        <v>755</v>
      </c>
      <c r="H7" s="46" t="s">
        <v>63</v>
      </c>
      <c r="I7" s="46" t="s">
        <v>755</v>
      </c>
      <c r="J7" s="46" t="s">
        <v>64</v>
      </c>
      <c r="K7" s="20" t="s">
        <v>755</v>
      </c>
      <c r="L7" s="46" t="s">
        <v>65</v>
      </c>
      <c r="M7" s="46" t="s">
        <v>66</v>
      </c>
    </row>
    <row r="8" spans="1:13" ht="15.75">
      <c r="A8" s="23">
        <v>1</v>
      </c>
      <c r="B8" s="23">
        <v>2</v>
      </c>
      <c r="C8" s="23">
        <v>3</v>
      </c>
      <c r="D8" s="23">
        <v>4</v>
      </c>
      <c r="E8" s="23">
        <v>5</v>
      </c>
      <c r="F8" s="23">
        <v>6</v>
      </c>
      <c r="G8" s="23">
        <v>7</v>
      </c>
      <c r="H8" s="23">
        <v>8</v>
      </c>
      <c r="I8" s="23">
        <v>9</v>
      </c>
      <c r="J8" s="23">
        <v>10</v>
      </c>
      <c r="K8" s="23">
        <v>11</v>
      </c>
      <c r="L8" s="23">
        <v>12</v>
      </c>
      <c r="M8" s="23">
        <v>13</v>
      </c>
    </row>
    <row r="9" spans="1:13" ht="15.75">
      <c r="A9" s="47">
        <f>1!A8</f>
        <v>50</v>
      </c>
      <c r="B9" s="47">
        <f>'46'!B8</f>
        <v>0</v>
      </c>
      <c r="C9" s="23"/>
      <c r="D9" s="23"/>
      <c r="E9" s="18" t="e">
        <f>D9/C9*100</f>
        <v>#DIV/0!</v>
      </c>
      <c r="F9" s="23"/>
      <c r="G9" s="18" t="e">
        <f>F9/'46'!P8*100</f>
        <v>#DIV/0!</v>
      </c>
      <c r="H9" s="23"/>
      <c r="I9" s="18" t="e">
        <f>H9/C9*100</f>
        <v>#DIV/0!</v>
      </c>
      <c r="J9" s="23"/>
      <c r="K9" s="18" t="e">
        <f>J9/'46'!P8*100</f>
        <v>#DIV/0!</v>
      </c>
      <c r="L9" s="23"/>
      <c r="M9" s="23"/>
    </row>
    <row r="10" spans="1:11" ht="15.75">
      <c r="A10" s="7" t="s">
        <v>684</v>
      </c>
      <c r="B10" s="7" t="s">
        <v>684</v>
      </c>
      <c r="C10" s="89"/>
      <c r="E10" s="7" t="s">
        <v>684</v>
      </c>
      <c r="F10" s="7"/>
      <c r="G10" s="7" t="s">
        <v>684</v>
      </c>
      <c r="H10" s="7"/>
      <c r="I10" s="7" t="s">
        <v>684</v>
      </c>
      <c r="J10" s="7"/>
      <c r="K10" s="7" t="s">
        <v>684</v>
      </c>
    </row>
    <row r="11" spans="1:13" ht="15.75">
      <c r="A11" s="230" t="s">
        <v>55</v>
      </c>
      <c r="B11" s="230"/>
      <c r="C11" s="230"/>
      <c r="D11" s="230"/>
      <c r="E11" s="230"/>
      <c r="F11" s="230"/>
      <c r="G11" s="230"/>
      <c r="H11" s="230"/>
      <c r="I11" s="230"/>
      <c r="J11" s="230"/>
      <c r="K11" s="230"/>
      <c r="L11" s="230"/>
      <c r="M11" s="230"/>
    </row>
  </sheetData>
  <sheetProtection/>
  <mergeCells count="12">
    <mergeCell ref="A11:M11"/>
    <mergeCell ref="A5:A7"/>
    <mergeCell ref="B5:B7"/>
    <mergeCell ref="C5:C7"/>
    <mergeCell ref="D5:K5"/>
    <mergeCell ref="A1:M1"/>
    <mergeCell ref="A2:M2"/>
    <mergeCell ref="A3:M3"/>
    <mergeCell ref="A4:M4"/>
    <mergeCell ref="L5:M6"/>
    <mergeCell ref="D6:G6"/>
    <mergeCell ref="H6:K6"/>
  </mergeCells>
  <printOptions/>
  <pageMargins left="0.7086614173228347" right="0.7086614173228347" top="0.7480314960629921" bottom="0.7480314960629921" header="0.31496062992125984" footer="0.31496062992125984"/>
  <pageSetup horizontalDpi="600" verticalDpi="600" orientation="landscape" paperSize="9" scale="118" r:id="rId1"/>
</worksheet>
</file>

<file path=xl/worksheets/sheet86.xml><?xml version="1.0" encoding="utf-8"?>
<worksheet xmlns="http://schemas.openxmlformats.org/spreadsheetml/2006/main" xmlns:r="http://schemas.openxmlformats.org/officeDocument/2006/relationships">
  <sheetPr>
    <tabColor theme="0"/>
  </sheetPr>
  <dimension ref="A1:Z11"/>
  <sheetViews>
    <sheetView view="pageBreakPreview" zoomScale="85" zoomScaleSheetLayoutView="85" zoomScalePageLayoutView="0" workbookViewId="0" topLeftCell="A1">
      <selection activeCell="E4" sqref="E4:L7"/>
    </sheetView>
  </sheetViews>
  <sheetFormatPr defaultColWidth="9.140625" defaultRowHeight="15"/>
  <cols>
    <col min="1" max="1" width="7.7109375" style="1" customWidth="1"/>
    <col min="2" max="2" width="9.8515625" style="1" customWidth="1"/>
    <col min="3" max="3" width="6.8515625" style="1" customWidth="1"/>
    <col min="4" max="4" width="5.8515625" style="1" customWidth="1"/>
    <col min="5" max="5" width="6.00390625" style="1" customWidth="1"/>
    <col min="6" max="6" width="5.7109375" style="1" customWidth="1"/>
    <col min="7" max="7" width="5.140625" style="1" customWidth="1"/>
    <col min="8" max="8" width="7.00390625" style="1" customWidth="1"/>
    <col min="9" max="9" width="4.7109375" style="1" customWidth="1"/>
    <col min="10" max="10" width="5.140625" style="1" customWidth="1"/>
    <col min="11" max="11" width="5.28125" style="1" customWidth="1"/>
    <col min="12" max="14" width="7.00390625" style="1" customWidth="1"/>
    <col min="15" max="15" width="5.140625" style="1" customWidth="1"/>
    <col min="16" max="16" width="6.421875" style="1" customWidth="1"/>
    <col min="17" max="17" width="7.00390625" style="1" customWidth="1"/>
    <col min="18" max="18" width="6.00390625" style="1" customWidth="1"/>
    <col min="19" max="19" width="4.8515625" style="1" customWidth="1"/>
    <col min="20" max="21" width="5.7109375" style="1" customWidth="1"/>
    <col min="22" max="16384" width="9.140625" style="1" customWidth="1"/>
  </cols>
  <sheetData>
    <row r="1" spans="17:21" ht="15.75">
      <c r="Q1" s="239" t="s">
        <v>670</v>
      </c>
      <c r="R1" s="239"/>
      <c r="S1" s="239"/>
      <c r="T1" s="239"/>
      <c r="U1" s="239"/>
    </row>
    <row r="2" spans="1:21" ht="50.25" customHeight="1">
      <c r="A2" s="214" t="s">
        <v>671</v>
      </c>
      <c r="B2" s="214"/>
      <c r="C2" s="214"/>
      <c r="D2" s="214"/>
      <c r="E2" s="214"/>
      <c r="F2" s="214"/>
      <c r="G2" s="214"/>
      <c r="H2" s="214"/>
      <c r="I2" s="214"/>
      <c r="J2" s="214"/>
      <c r="K2" s="214"/>
      <c r="L2" s="214"/>
      <c r="M2" s="214"/>
      <c r="N2" s="214"/>
      <c r="O2" s="214"/>
      <c r="P2" s="214"/>
      <c r="Q2" s="214"/>
      <c r="R2" s="214"/>
      <c r="S2" s="214"/>
      <c r="T2" s="214"/>
      <c r="U2" s="214"/>
    </row>
    <row r="3" spans="1:21" ht="21" customHeight="1">
      <c r="A3" s="90"/>
      <c r="O3" s="283" t="s">
        <v>6</v>
      </c>
      <c r="P3" s="283"/>
      <c r="Q3" s="283"/>
      <c r="R3" s="283"/>
      <c r="S3" s="283"/>
      <c r="T3" s="283"/>
      <c r="U3" s="283"/>
    </row>
    <row r="4" spans="1:21" ht="15.75" customHeight="1">
      <c r="A4" s="241" t="s">
        <v>676</v>
      </c>
      <c r="B4" s="241" t="s">
        <v>434</v>
      </c>
      <c r="C4" s="271" t="s">
        <v>438</v>
      </c>
      <c r="D4" s="271" t="s">
        <v>439</v>
      </c>
      <c r="E4" s="241" t="s">
        <v>440</v>
      </c>
      <c r="F4" s="241"/>
      <c r="G4" s="241"/>
      <c r="H4" s="241"/>
      <c r="I4" s="241"/>
      <c r="J4" s="241"/>
      <c r="K4" s="241"/>
      <c r="L4" s="241"/>
      <c r="M4" s="241" t="s">
        <v>899</v>
      </c>
      <c r="N4" s="241"/>
      <c r="O4" s="241"/>
      <c r="P4" s="241"/>
      <c r="Q4" s="241"/>
      <c r="R4" s="241"/>
      <c r="S4" s="241"/>
      <c r="T4" s="241"/>
      <c r="U4" s="271" t="s">
        <v>441</v>
      </c>
    </row>
    <row r="5" spans="1:21" ht="195.75" customHeight="1">
      <c r="A5" s="241"/>
      <c r="B5" s="241"/>
      <c r="C5" s="271"/>
      <c r="D5" s="271"/>
      <c r="E5" s="46" t="s">
        <v>442</v>
      </c>
      <c r="F5" s="46" t="s">
        <v>443</v>
      </c>
      <c r="G5" s="46" t="s">
        <v>444</v>
      </c>
      <c r="H5" s="46" t="s">
        <v>445</v>
      </c>
      <c r="I5" s="46" t="s">
        <v>446</v>
      </c>
      <c r="J5" s="46" t="s">
        <v>447</v>
      </c>
      <c r="K5" s="46" t="s">
        <v>448</v>
      </c>
      <c r="L5" s="46" t="s">
        <v>449</v>
      </c>
      <c r="M5" s="46" t="s">
        <v>442</v>
      </c>
      <c r="N5" s="46" t="s">
        <v>443</v>
      </c>
      <c r="O5" s="46" t="s">
        <v>444</v>
      </c>
      <c r="P5" s="46" t="s">
        <v>445</v>
      </c>
      <c r="Q5" s="46" t="s">
        <v>446</v>
      </c>
      <c r="R5" s="46" t="s">
        <v>447</v>
      </c>
      <c r="S5" s="46" t="s">
        <v>448</v>
      </c>
      <c r="T5" s="46" t="s">
        <v>449</v>
      </c>
      <c r="U5" s="271"/>
    </row>
    <row r="6" spans="1:21" ht="18" customHeight="1">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row>
    <row r="7" spans="1:21" ht="15.75">
      <c r="A7" s="47">
        <f>1!A8</f>
        <v>50</v>
      </c>
      <c r="B7" s="47">
        <f>'46'!B8</f>
        <v>0</v>
      </c>
      <c r="C7" s="18">
        <f>J7+R7</f>
        <v>0</v>
      </c>
      <c r="D7" s="18">
        <f>K7+S7</f>
        <v>0</v>
      </c>
      <c r="E7" s="23"/>
      <c r="F7" s="23"/>
      <c r="G7" s="23"/>
      <c r="H7" s="23"/>
      <c r="I7" s="23"/>
      <c r="J7" s="18">
        <f>SUM(E7:I7)</f>
        <v>0</v>
      </c>
      <c r="K7" s="23"/>
      <c r="L7" s="23"/>
      <c r="M7" s="23"/>
      <c r="N7" s="23"/>
      <c r="O7" s="23"/>
      <c r="P7" s="23"/>
      <c r="Q7" s="23"/>
      <c r="R7" s="18">
        <f>SUM(M7:Q7)</f>
        <v>0</v>
      </c>
      <c r="S7" s="23"/>
      <c r="T7" s="23"/>
      <c r="U7" s="23"/>
    </row>
    <row r="8" spans="1:18" s="7" customFormat="1" ht="15.75">
      <c r="A8" s="7" t="s">
        <v>684</v>
      </c>
      <c r="B8" s="7" t="s">
        <v>684</v>
      </c>
      <c r="C8" s="7" t="s">
        <v>684</v>
      </c>
      <c r="D8" s="7" t="s">
        <v>684</v>
      </c>
      <c r="J8" s="7" t="s">
        <v>684</v>
      </c>
      <c r="R8" s="7" t="s">
        <v>684</v>
      </c>
    </row>
    <row r="9" spans="1:26" ht="22.5" customHeight="1">
      <c r="A9" s="75" t="s">
        <v>685</v>
      </c>
      <c r="B9" s="351" t="s">
        <v>672</v>
      </c>
      <c r="C9" s="351"/>
      <c r="D9" s="351"/>
      <c r="E9" s="351"/>
      <c r="F9" s="351"/>
      <c r="G9" s="351"/>
      <c r="H9" s="351"/>
      <c r="I9" s="351"/>
      <c r="J9" s="351"/>
      <c r="K9" s="351"/>
      <c r="L9" s="351"/>
      <c r="M9" s="351"/>
      <c r="N9" s="351"/>
      <c r="O9" s="351"/>
      <c r="P9" s="351"/>
      <c r="Q9" s="351"/>
      <c r="R9" s="351"/>
      <c r="S9" s="351"/>
      <c r="T9" s="351"/>
      <c r="U9" s="351"/>
      <c r="V9" s="8"/>
      <c r="W9" s="8"/>
      <c r="X9" s="8"/>
      <c r="Y9" s="8"/>
      <c r="Z9" s="8"/>
    </row>
    <row r="10" spans="1:26" ht="21" customHeight="1">
      <c r="A10" s="20"/>
      <c r="B10" s="224" t="s">
        <v>451</v>
      </c>
      <c r="C10" s="224"/>
      <c r="D10" s="224"/>
      <c r="E10" s="224"/>
      <c r="F10" s="224"/>
      <c r="G10" s="224"/>
      <c r="H10" s="224"/>
      <c r="I10" s="224"/>
      <c r="J10" s="224"/>
      <c r="K10" s="224"/>
      <c r="L10" s="224"/>
      <c r="M10" s="224"/>
      <c r="N10" s="224"/>
      <c r="O10" s="224"/>
      <c r="P10" s="224"/>
      <c r="Q10" s="224"/>
      <c r="R10" s="8"/>
      <c r="S10" s="8"/>
      <c r="T10" s="8"/>
      <c r="U10" s="8"/>
      <c r="V10" s="8"/>
      <c r="W10" s="8"/>
      <c r="X10" s="8"/>
      <c r="Y10" s="8"/>
      <c r="Z10" s="8"/>
    </row>
    <row r="11" spans="1:21" ht="15.75">
      <c r="A11" s="223"/>
      <c r="B11" s="223"/>
      <c r="C11" s="223"/>
      <c r="D11" s="223"/>
      <c r="E11" s="223"/>
      <c r="F11" s="223"/>
      <c r="G11" s="223"/>
      <c r="H11" s="223"/>
      <c r="I11" s="223"/>
      <c r="J11" s="223"/>
      <c r="K11" s="223"/>
      <c r="L11" s="223"/>
      <c r="M11" s="223"/>
      <c r="N11" s="223"/>
      <c r="O11" s="223"/>
      <c r="P11" s="223"/>
      <c r="Q11" s="223"/>
      <c r="R11" s="223"/>
      <c r="S11" s="223"/>
      <c r="T11" s="223"/>
      <c r="U11" s="9"/>
    </row>
  </sheetData>
  <sheetProtection/>
  <mergeCells count="13">
    <mergeCell ref="A11:T11"/>
    <mergeCell ref="Q1:U1"/>
    <mergeCell ref="A2:U2"/>
    <mergeCell ref="O3:U3"/>
    <mergeCell ref="A4:A5"/>
    <mergeCell ref="B4:B5"/>
    <mergeCell ref="C4:C5"/>
    <mergeCell ref="D4:D5"/>
    <mergeCell ref="E4:L4"/>
    <mergeCell ref="M4:T4"/>
    <mergeCell ref="U4:U5"/>
    <mergeCell ref="B9:U9"/>
    <mergeCell ref="B10:Q10"/>
  </mergeCells>
  <printOptions/>
  <pageMargins left="0.63" right="0.7" top="0.75" bottom="0.75" header="0.3" footer="0.3"/>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sheetPr>
    <tabColor theme="0"/>
  </sheetPr>
  <dimension ref="A1:M10"/>
  <sheetViews>
    <sheetView view="pageBreakPreview" zoomScaleSheetLayoutView="100" zoomScalePageLayoutView="0" workbookViewId="0" topLeftCell="A1">
      <selection activeCell="L4" sqref="L4:L7"/>
    </sheetView>
  </sheetViews>
  <sheetFormatPr defaultColWidth="9.140625" defaultRowHeight="15"/>
  <cols>
    <col min="1" max="1" width="5.8515625" style="1" customWidth="1"/>
    <col min="2" max="2" width="16.421875" style="1" customWidth="1"/>
    <col min="3" max="3" width="17.7109375" style="1" customWidth="1"/>
    <col min="4" max="4" width="19.140625" style="1" customWidth="1"/>
    <col min="5" max="5" width="21.28125" style="1" customWidth="1"/>
    <col min="6" max="6" width="18.28125" style="1" customWidth="1"/>
    <col min="7" max="7" width="28.421875" style="1" customWidth="1"/>
    <col min="8" max="8" width="17.8515625" style="1" customWidth="1"/>
    <col min="9" max="9" width="19.421875" style="1" customWidth="1"/>
    <col min="10" max="16384" width="9.140625" style="1" customWidth="1"/>
  </cols>
  <sheetData>
    <row r="1" spans="7:8" ht="15.75">
      <c r="G1" s="54" t="s">
        <v>673</v>
      </c>
      <c r="H1" s="22"/>
    </row>
    <row r="2" spans="1:8" ht="50.25" customHeight="1">
      <c r="A2" s="214" t="s">
        <v>68</v>
      </c>
      <c r="B2" s="214"/>
      <c r="C2" s="214"/>
      <c r="D2" s="214"/>
      <c r="E2" s="214"/>
      <c r="F2" s="214"/>
      <c r="G2" s="214"/>
      <c r="H2" s="91"/>
    </row>
    <row r="3" spans="1:7" ht="21" customHeight="1">
      <c r="A3" s="90"/>
      <c r="G3" s="20" t="s">
        <v>6</v>
      </c>
    </row>
    <row r="4" spans="1:8" ht="52.5" customHeight="1">
      <c r="A4" s="23" t="s">
        <v>676</v>
      </c>
      <c r="B4" s="23" t="s">
        <v>435</v>
      </c>
      <c r="C4" s="23" t="s">
        <v>453</v>
      </c>
      <c r="D4" s="23" t="s">
        <v>454</v>
      </c>
      <c r="E4" s="23" t="s">
        <v>455</v>
      </c>
      <c r="F4" s="23" t="s">
        <v>456</v>
      </c>
      <c r="G4" s="92" t="s">
        <v>457</v>
      </c>
      <c r="H4" s="56"/>
    </row>
    <row r="5" spans="1:8" ht="18" customHeight="1">
      <c r="A5" s="23">
        <v>1</v>
      </c>
      <c r="B5" s="23">
        <v>2</v>
      </c>
      <c r="C5" s="23">
        <v>3</v>
      </c>
      <c r="D5" s="23">
        <v>4</v>
      </c>
      <c r="E5" s="23">
        <v>5</v>
      </c>
      <c r="F5" s="23">
        <v>6</v>
      </c>
      <c r="G5" s="23">
        <v>7</v>
      </c>
      <c r="H5" s="56"/>
    </row>
    <row r="6" spans="1:8" ht="15.75">
      <c r="A6" s="97">
        <v>1</v>
      </c>
      <c r="B6" s="97">
        <f>'46'!B8</f>
        <v>0</v>
      </c>
      <c r="C6" s="23"/>
      <c r="D6" s="23"/>
      <c r="E6" s="23"/>
      <c r="F6" s="23"/>
      <c r="G6" s="23"/>
      <c r="H6" s="56"/>
    </row>
    <row r="7" spans="1:2" s="7" customFormat="1" ht="15.75">
      <c r="A7" s="163"/>
      <c r="B7" s="163"/>
    </row>
    <row r="8" spans="1:13" ht="15.75">
      <c r="A8" s="93"/>
      <c r="B8" s="93"/>
      <c r="C8" s="94"/>
      <c r="D8" s="94"/>
      <c r="E8" s="94"/>
      <c r="F8" s="94"/>
      <c r="G8" s="94"/>
      <c r="H8" s="94"/>
      <c r="I8" s="8"/>
      <c r="J8" s="8"/>
      <c r="K8" s="8"/>
      <c r="L8" s="8"/>
      <c r="M8" s="8"/>
    </row>
    <row r="9" spans="1:13" ht="15.75">
      <c r="A9" s="95"/>
      <c r="B9" s="95"/>
      <c r="C9" s="94"/>
      <c r="D9" s="94"/>
      <c r="E9" s="94"/>
      <c r="F9" s="94"/>
      <c r="G9" s="94"/>
      <c r="H9" s="94"/>
      <c r="I9" s="8"/>
      <c r="J9" s="8"/>
      <c r="K9" s="8"/>
      <c r="L9" s="8"/>
      <c r="M9" s="8"/>
    </row>
    <row r="10" spans="1:8" ht="15.75">
      <c r="A10" s="96"/>
      <c r="B10" s="96"/>
      <c r="C10" s="96"/>
      <c r="D10" s="96"/>
      <c r="E10" s="96"/>
      <c r="F10" s="96"/>
      <c r="G10" s="96"/>
      <c r="H10" s="96"/>
    </row>
  </sheetData>
  <sheetProtection/>
  <mergeCells count="1">
    <mergeCell ref="A2:G2"/>
  </mergeCells>
  <printOptions horizontalCentered="1"/>
  <pageMargins left="0.6299212598425197" right="0.7086614173228347" top="0.7480314960629921" bottom="0.7480314960629921" header="0.31496062992125984" footer="0.31496062992125984"/>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sheetPr>
    <tabColor theme="0"/>
  </sheetPr>
  <dimension ref="A1:AE13"/>
  <sheetViews>
    <sheetView view="pageBreakPreview" zoomScaleSheetLayoutView="100" zoomScalePageLayoutView="0" workbookViewId="0" topLeftCell="A1">
      <selection activeCell="L4" sqref="L4:L7"/>
    </sheetView>
  </sheetViews>
  <sheetFormatPr defaultColWidth="9.140625" defaultRowHeight="15"/>
  <cols>
    <col min="1" max="1" width="4.7109375" style="1" customWidth="1"/>
    <col min="2" max="2" width="9.7109375" style="1" customWidth="1"/>
    <col min="3" max="3" width="8.8515625" style="1" customWidth="1"/>
    <col min="4" max="4" width="7.8515625" style="1" customWidth="1"/>
    <col min="5" max="6" width="9.140625" style="1" customWidth="1"/>
    <col min="7" max="7" width="10.140625" style="1" customWidth="1"/>
    <col min="8" max="8" width="7.7109375" style="1" customWidth="1"/>
    <col min="9" max="10" width="9.140625" style="1" customWidth="1"/>
    <col min="11" max="11" width="9.57421875" style="1" customWidth="1"/>
    <col min="12" max="12" width="6.28125" style="1" customWidth="1"/>
    <col min="13" max="13" width="9.140625" style="1" customWidth="1"/>
    <col min="14" max="14" width="7.57421875" style="1" customWidth="1"/>
    <col min="15" max="15" width="3.8515625" style="1" customWidth="1"/>
    <col min="16" max="16" width="5.7109375" style="1" customWidth="1"/>
    <col min="17" max="16384" width="9.140625" style="1" customWidth="1"/>
  </cols>
  <sheetData>
    <row r="1" spans="1:16" ht="15.75">
      <c r="A1" s="274" t="s">
        <v>69</v>
      </c>
      <c r="B1" s="274"/>
      <c r="C1" s="274"/>
      <c r="D1" s="274"/>
      <c r="E1" s="274"/>
      <c r="F1" s="274"/>
      <c r="G1" s="274"/>
      <c r="H1" s="274"/>
      <c r="I1" s="274"/>
      <c r="J1" s="274"/>
      <c r="K1" s="274"/>
      <c r="L1" s="274"/>
      <c r="M1" s="274"/>
      <c r="N1" s="274"/>
      <c r="O1" s="274"/>
      <c r="P1" s="274"/>
    </row>
    <row r="2" spans="1:16" ht="51" customHeight="1">
      <c r="A2" s="251" t="s">
        <v>70</v>
      </c>
      <c r="B2" s="251"/>
      <c r="C2" s="251"/>
      <c r="D2" s="251"/>
      <c r="E2" s="251"/>
      <c r="F2" s="251"/>
      <c r="G2" s="251"/>
      <c r="H2" s="251"/>
      <c r="I2" s="251"/>
      <c r="J2" s="251"/>
      <c r="K2" s="251"/>
      <c r="L2" s="251"/>
      <c r="M2" s="251"/>
      <c r="N2" s="251"/>
      <c r="O2" s="251"/>
      <c r="P2" s="251"/>
    </row>
    <row r="3" spans="1:16" ht="16.5" customHeight="1">
      <c r="A3" s="28"/>
      <c r="B3" s="28"/>
      <c r="C3" s="28"/>
      <c r="D3" s="28"/>
      <c r="E3" s="28"/>
      <c r="F3" s="28"/>
      <c r="G3" s="28"/>
      <c r="H3" s="28"/>
      <c r="I3" s="28"/>
      <c r="J3" s="28"/>
      <c r="K3" s="28"/>
      <c r="L3" s="304" t="s">
        <v>6</v>
      </c>
      <c r="M3" s="304"/>
      <c r="N3" s="304"/>
      <c r="O3" s="304"/>
      <c r="P3" s="304"/>
    </row>
    <row r="4" spans="1:16" ht="16.5" customHeight="1">
      <c r="A4" s="256" t="s">
        <v>676</v>
      </c>
      <c r="B4" s="256" t="s">
        <v>434</v>
      </c>
      <c r="C4" s="257" t="s">
        <v>459</v>
      </c>
      <c r="D4" s="256" t="s">
        <v>460</v>
      </c>
      <c r="E4" s="256"/>
      <c r="F4" s="256"/>
      <c r="G4" s="256"/>
      <c r="H4" s="302" t="s">
        <v>759</v>
      </c>
      <c r="I4" s="305"/>
      <c r="J4" s="305"/>
      <c r="K4" s="303"/>
      <c r="L4" s="253" t="s">
        <v>461</v>
      </c>
      <c r="M4" s="253" t="s">
        <v>462</v>
      </c>
      <c r="N4" s="302" t="s">
        <v>463</v>
      </c>
      <c r="O4" s="303"/>
      <c r="P4" s="253" t="s">
        <v>464</v>
      </c>
    </row>
    <row r="5" spans="1:16" ht="64.5" customHeight="1">
      <c r="A5" s="256"/>
      <c r="B5" s="256"/>
      <c r="C5" s="257"/>
      <c r="D5" s="256"/>
      <c r="E5" s="256"/>
      <c r="F5" s="256"/>
      <c r="G5" s="256"/>
      <c r="H5" s="256" t="s">
        <v>465</v>
      </c>
      <c r="I5" s="256"/>
      <c r="J5" s="256"/>
      <c r="K5" s="256"/>
      <c r="L5" s="254"/>
      <c r="M5" s="254"/>
      <c r="N5" s="253" t="s">
        <v>466</v>
      </c>
      <c r="O5" s="253" t="s">
        <v>755</v>
      </c>
      <c r="P5" s="254"/>
    </row>
    <row r="6" spans="1:16" ht="35.25" customHeight="1">
      <c r="A6" s="256"/>
      <c r="B6" s="256"/>
      <c r="C6" s="257"/>
      <c r="D6" s="256" t="s">
        <v>677</v>
      </c>
      <c r="E6" s="256" t="s">
        <v>467</v>
      </c>
      <c r="F6" s="256"/>
      <c r="G6" s="256" t="s">
        <v>468</v>
      </c>
      <c r="H6" s="256" t="s">
        <v>677</v>
      </c>
      <c r="I6" s="256" t="s">
        <v>467</v>
      </c>
      <c r="J6" s="256"/>
      <c r="K6" s="256" t="s">
        <v>468</v>
      </c>
      <c r="L6" s="254"/>
      <c r="M6" s="254"/>
      <c r="N6" s="254"/>
      <c r="O6" s="254"/>
      <c r="P6" s="254"/>
    </row>
    <row r="7" spans="1:16" ht="43.5" customHeight="1">
      <c r="A7" s="256"/>
      <c r="B7" s="256"/>
      <c r="C7" s="257"/>
      <c r="D7" s="256"/>
      <c r="E7" s="42" t="s">
        <v>469</v>
      </c>
      <c r="F7" s="42" t="s">
        <v>470</v>
      </c>
      <c r="G7" s="256"/>
      <c r="H7" s="256"/>
      <c r="I7" s="42" t="s">
        <v>469</v>
      </c>
      <c r="J7" s="42" t="s">
        <v>470</v>
      </c>
      <c r="K7" s="256"/>
      <c r="L7" s="255"/>
      <c r="M7" s="255"/>
      <c r="N7" s="255"/>
      <c r="O7" s="255"/>
      <c r="P7" s="255"/>
    </row>
    <row r="8" spans="1:16" ht="15.75">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16" ht="15.75">
      <c r="A9" s="15">
        <f>1!A8</f>
        <v>50</v>
      </c>
      <c r="B9" s="15">
        <f>'46'!B8</f>
        <v>0</v>
      </c>
      <c r="C9" s="97"/>
      <c r="D9" s="98">
        <f>E9+F9+G9</f>
        <v>0</v>
      </c>
      <c r="E9" s="30"/>
      <c r="F9" s="30"/>
      <c r="G9" s="30"/>
      <c r="H9" s="98">
        <f>I9+J9+K9</f>
        <v>0</v>
      </c>
      <c r="I9" s="30"/>
      <c r="J9" s="30"/>
      <c r="K9" s="30"/>
      <c r="L9" s="98" t="e">
        <f>H9/D9*100</f>
        <v>#DIV/0!</v>
      </c>
      <c r="M9" s="30"/>
      <c r="N9" s="30"/>
      <c r="O9" s="98" t="e">
        <f>N9/M9*100</f>
        <v>#DIV/0!</v>
      </c>
      <c r="P9" s="32">
        <f>1!J8</f>
        <v>5733</v>
      </c>
    </row>
    <row r="10" spans="1:16" s="7" customFormat="1" ht="15.75">
      <c r="A10" s="7" t="s">
        <v>684</v>
      </c>
      <c r="B10" s="7" t="s">
        <v>684</v>
      </c>
      <c r="D10" s="7" t="s">
        <v>684</v>
      </c>
      <c r="H10" s="7" t="s">
        <v>684</v>
      </c>
      <c r="L10" s="7" t="s">
        <v>684</v>
      </c>
      <c r="O10" s="7" t="s">
        <v>684</v>
      </c>
      <c r="P10" s="7" t="s">
        <v>684</v>
      </c>
    </row>
    <row r="11" spans="1:31" ht="31.5" customHeight="1">
      <c r="A11" s="236" t="s">
        <v>685</v>
      </c>
      <c r="B11" s="236"/>
      <c r="C11" s="224" t="s">
        <v>471</v>
      </c>
      <c r="D11" s="224"/>
      <c r="E11" s="224"/>
      <c r="F11" s="224"/>
      <c r="G11" s="224"/>
      <c r="H11" s="224"/>
      <c r="I11" s="224"/>
      <c r="J11" s="224"/>
      <c r="K11" s="224"/>
      <c r="L11" s="224"/>
      <c r="M11" s="224"/>
      <c r="N11" s="224"/>
      <c r="O11" s="224"/>
      <c r="P11" s="224"/>
      <c r="Q11" s="50"/>
      <c r="R11" s="50"/>
      <c r="S11" s="50"/>
      <c r="T11" s="50"/>
      <c r="U11" s="50"/>
      <c r="V11" s="50"/>
      <c r="W11" s="50"/>
      <c r="X11" s="8"/>
      <c r="Y11" s="8"/>
      <c r="Z11" s="8"/>
      <c r="AA11" s="8"/>
      <c r="AB11" s="8"/>
      <c r="AC11" s="8"/>
      <c r="AD11" s="8"/>
      <c r="AE11" s="8"/>
    </row>
    <row r="12" spans="1:31" ht="18" customHeight="1">
      <c r="A12" s="57" t="s">
        <v>684</v>
      </c>
      <c r="B12" s="57"/>
      <c r="C12" s="224" t="s">
        <v>472</v>
      </c>
      <c r="D12" s="224"/>
      <c r="E12" s="224"/>
      <c r="F12" s="224"/>
      <c r="G12" s="224"/>
      <c r="H12" s="224"/>
      <c r="I12" s="224"/>
      <c r="J12" s="224"/>
      <c r="K12" s="224"/>
      <c r="L12" s="224"/>
      <c r="M12" s="224"/>
      <c r="N12" s="224"/>
      <c r="O12" s="224"/>
      <c r="P12" s="224"/>
      <c r="Q12" s="50"/>
      <c r="R12" s="50"/>
      <c r="S12" s="50"/>
      <c r="T12" s="50"/>
      <c r="U12" s="50"/>
      <c r="V12" s="50"/>
      <c r="W12" s="50"/>
      <c r="X12" s="8"/>
      <c r="Y12" s="8"/>
      <c r="Z12" s="8"/>
      <c r="AA12" s="8"/>
      <c r="AB12" s="8"/>
      <c r="AC12" s="8"/>
      <c r="AD12" s="8"/>
      <c r="AE12" s="8"/>
    </row>
    <row r="13" spans="1:26" ht="15.7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row>
  </sheetData>
  <sheetProtection/>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rintOptions/>
  <pageMargins left="0.64" right="0.46" top="0.7480314960629921" bottom="0.7480314960629921" header="0.31496062992125984" footer="0.31496062992125984"/>
  <pageSetup horizontalDpi="600" verticalDpi="600" orientation="landscape" paperSize="9" scale="105" r:id="rId1"/>
</worksheet>
</file>

<file path=xl/worksheets/sheet89.xml><?xml version="1.0" encoding="utf-8"?>
<worksheet xmlns="http://schemas.openxmlformats.org/spreadsheetml/2006/main" xmlns:r="http://schemas.openxmlformats.org/officeDocument/2006/relationships">
  <sheetPr>
    <tabColor theme="0"/>
  </sheetPr>
  <dimension ref="A1:AE13"/>
  <sheetViews>
    <sheetView view="pageBreakPreview" zoomScaleSheetLayoutView="100" zoomScalePageLayoutView="0" workbookViewId="0" topLeftCell="B1">
      <selection activeCell="B4" sqref="B4:B7"/>
    </sheetView>
  </sheetViews>
  <sheetFormatPr defaultColWidth="9.140625" defaultRowHeight="15"/>
  <cols>
    <col min="1" max="1" width="4.7109375" style="1" customWidth="1"/>
    <col min="2" max="2" width="10.00390625" style="1" customWidth="1"/>
    <col min="3" max="3" width="8.8515625" style="1" customWidth="1"/>
    <col min="4" max="4" width="6.421875" style="1" customWidth="1"/>
    <col min="5" max="6" width="9.140625" style="1" customWidth="1"/>
    <col min="7" max="7" width="10.140625" style="1" customWidth="1"/>
    <col min="8" max="8" width="6.8515625" style="1" customWidth="1"/>
    <col min="9" max="10" width="9.140625" style="1" customWidth="1"/>
    <col min="11" max="11" width="9.57421875" style="1" customWidth="1"/>
    <col min="12" max="12" width="6.28125" style="1" customWidth="1"/>
    <col min="13" max="13" width="9.140625" style="1" customWidth="1"/>
    <col min="14" max="14" width="7.57421875" style="1" customWidth="1"/>
    <col min="15" max="15" width="3.8515625" style="1" customWidth="1"/>
    <col min="16" max="16" width="5.7109375" style="1" customWidth="1"/>
    <col min="17" max="16384" width="9.140625" style="1" customWidth="1"/>
  </cols>
  <sheetData>
    <row r="1" spans="1:16" ht="15.75">
      <c r="A1" s="274" t="s">
        <v>71</v>
      </c>
      <c r="B1" s="274"/>
      <c r="C1" s="274"/>
      <c r="D1" s="274"/>
      <c r="E1" s="274"/>
      <c r="F1" s="274"/>
      <c r="G1" s="274"/>
      <c r="H1" s="274"/>
      <c r="I1" s="274"/>
      <c r="J1" s="274"/>
      <c r="K1" s="274"/>
      <c r="L1" s="274"/>
      <c r="M1" s="274"/>
      <c r="N1" s="274"/>
      <c r="O1" s="274"/>
      <c r="P1" s="274"/>
    </row>
    <row r="2" spans="1:16" ht="51" customHeight="1">
      <c r="A2" s="251" t="s">
        <v>72</v>
      </c>
      <c r="B2" s="251"/>
      <c r="C2" s="251"/>
      <c r="D2" s="251"/>
      <c r="E2" s="251"/>
      <c r="F2" s="251"/>
      <c r="G2" s="251"/>
      <c r="H2" s="251"/>
      <c r="I2" s="251"/>
      <c r="J2" s="251"/>
      <c r="K2" s="251"/>
      <c r="L2" s="251"/>
      <c r="M2" s="251"/>
      <c r="N2" s="251"/>
      <c r="O2" s="251"/>
      <c r="P2" s="251"/>
    </row>
    <row r="3" spans="1:16" ht="16.5" customHeight="1">
      <c r="A3" s="28"/>
      <c r="B3" s="28"/>
      <c r="C3" s="28"/>
      <c r="D3" s="28"/>
      <c r="E3" s="28"/>
      <c r="F3" s="28"/>
      <c r="G3" s="28"/>
      <c r="H3" s="28"/>
      <c r="I3" s="28"/>
      <c r="J3" s="28"/>
      <c r="K3" s="28"/>
      <c r="L3" s="304" t="s">
        <v>6</v>
      </c>
      <c r="M3" s="304"/>
      <c r="N3" s="304"/>
      <c r="O3" s="304"/>
      <c r="P3" s="304"/>
    </row>
    <row r="4" spans="1:16" ht="16.5" customHeight="1">
      <c r="A4" s="256" t="s">
        <v>676</v>
      </c>
      <c r="B4" s="256" t="s">
        <v>434</v>
      </c>
      <c r="C4" s="257" t="s">
        <v>459</v>
      </c>
      <c r="D4" s="256" t="s">
        <v>460</v>
      </c>
      <c r="E4" s="256"/>
      <c r="F4" s="256"/>
      <c r="G4" s="256"/>
      <c r="H4" s="302" t="s">
        <v>759</v>
      </c>
      <c r="I4" s="305"/>
      <c r="J4" s="305"/>
      <c r="K4" s="303"/>
      <c r="L4" s="253" t="s">
        <v>461</v>
      </c>
      <c r="M4" s="253" t="s">
        <v>462</v>
      </c>
      <c r="N4" s="302" t="s">
        <v>463</v>
      </c>
      <c r="O4" s="303"/>
      <c r="P4" s="253" t="s">
        <v>464</v>
      </c>
    </row>
    <row r="5" spans="1:16" ht="64.5" customHeight="1">
      <c r="A5" s="256"/>
      <c r="B5" s="256"/>
      <c r="C5" s="257"/>
      <c r="D5" s="256"/>
      <c r="E5" s="256"/>
      <c r="F5" s="256"/>
      <c r="G5" s="256"/>
      <c r="H5" s="256" t="s">
        <v>465</v>
      </c>
      <c r="I5" s="256"/>
      <c r="J5" s="256"/>
      <c r="K5" s="256"/>
      <c r="L5" s="254"/>
      <c r="M5" s="254"/>
      <c r="N5" s="253" t="s">
        <v>466</v>
      </c>
      <c r="O5" s="253" t="s">
        <v>755</v>
      </c>
      <c r="P5" s="254"/>
    </row>
    <row r="6" spans="1:16" ht="35.25" customHeight="1">
      <c r="A6" s="256"/>
      <c r="B6" s="256"/>
      <c r="C6" s="257"/>
      <c r="D6" s="256" t="s">
        <v>677</v>
      </c>
      <c r="E6" s="256" t="s">
        <v>467</v>
      </c>
      <c r="F6" s="256"/>
      <c r="G6" s="256" t="s">
        <v>468</v>
      </c>
      <c r="H6" s="256" t="s">
        <v>677</v>
      </c>
      <c r="I6" s="256" t="s">
        <v>467</v>
      </c>
      <c r="J6" s="256"/>
      <c r="K6" s="256" t="s">
        <v>468</v>
      </c>
      <c r="L6" s="254"/>
      <c r="M6" s="254"/>
      <c r="N6" s="254"/>
      <c r="O6" s="254"/>
      <c r="P6" s="254"/>
    </row>
    <row r="7" spans="1:16" ht="43.5" customHeight="1">
      <c r="A7" s="256"/>
      <c r="B7" s="256"/>
      <c r="C7" s="257"/>
      <c r="D7" s="256"/>
      <c r="E7" s="42" t="s">
        <v>469</v>
      </c>
      <c r="F7" s="42" t="s">
        <v>470</v>
      </c>
      <c r="G7" s="256"/>
      <c r="H7" s="256"/>
      <c r="I7" s="42" t="s">
        <v>469</v>
      </c>
      <c r="J7" s="42" t="s">
        <v>470</v>
      </c>
      <c r="K7" s="256"/>
      <c r="L7" s="255"/>
      <c r="M7" s="255"/>
      <c r="N7" s="255"/>
      <c r="O7" s="255"/>
      <c r="P7" s="255"/>
    </row>
    <row r="8" spans="1:16" ht="15.75">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16" ht="15.75">
      <c r="A9" s="15">
        <f>1!A8</f>
        <v>50</v>
      </c>
      <c r="B9" s="15">
        <f>'46'!B8</f>
        <v>0</v>
      </c>
      <c r="C9" s="97"/>
      <c r="D9" s="98">
        <f>E9+F9+G9</f>
        <v>0</v>
      </c>
      <c r="E9" s="30"/>
      <c r="F9" s="30"/>
      <c r="G9" s="30"/>
      <c r="H9" s="98">
        <f>I9+J9+K9</f>
        <v>0</v>
      </c>
      <c r="I9" s="30"/>
      <c r="J9" s="30"/>
      <c r="K9" s="30"/>
      <c r="L9" s="98" t="e">
        <f>H9/D9*100</f>
        <v>#DIV/0!</v>
      </c>
      <c r="M9" s="30"/>
      <c r="N9" s="30"/>
      <c r="O9" s="98" t="e">
        <f>N9/M9*100</f>
        <v>#DIV/0!</v>
      </c>
      <c r="P9" s="32">
        <f>1!J8</f>
        <v>5733</v>
      </c>
    </row>
    <row r="10" spans="1:16" s="7" customFormat="1" ht="15.75">
      <c r="A10" s="7" t="s">
        <v>684</v>
      </c>
      <c r="B10" s="7" t="s">
        <v>684</v>
      </c>
      <c r="D10" s="7" t="s">
        <v>684</v>
      </c>
      <c r="H10" s="7" t="s">
        <v>684</v>
      </c>
      <c r="L10" s="7" t="s">
        <v>684</v>
      </c>
      <c r="O10" s="7" t="s">
        <v>684</v>
      </c>
      <c r="P10" s="7" t="s">
        <v>684</v>
      </c>
    </row>
    <row r="11" spans="1:31" ht="31.5" customHeight="1">
      <c r="A11" s="236" t="s">
        <v>685</v>
      </c>
      <c r="B11" s="236"/>
      <c r="C11" s="224" t="s">
        <v>471</v>
      </c>
      <c r="D11" s="224"/>
      <c r="E11" s="224"/>
      <c r="F11" s="224"/>
      <c r="G11" s="224"/>
      <c r="H11" s="224"/>
      <c r="I11" s="224"/>
      <c r="J11" s="224"/>
      <c r="K11" s="224"/>
      <c r="L11" s="224"/>
      <c r="M11" s="224"/>
      <c r="N11" s="224"/>
      <c r="O11" s="224"/>
      <c r="P11" s="224"/>
      <c r="Q11" s="50"/>
      <c r="R11" s="50"/>
      <c r="S11" s="50"/>
      <c r="T11" s="50"/>
      <c r="U11" s="50"/>
      <c r="V11" s="50"/>
      <c r="W11" s="50"/>
      <c r="X11" s="8"/>
      <c r="Y11" s="8"/>
      <c r="Z11" s="8"/>
      <c r="AA11" s="8"/>
      <c r="AB11" s="8"/>
      <c r="AC11" s="8"/>
      <c r="AD11" s="8"/>
      <c r="AE11" s="8"/>
    </row>
    <row r="12" spans="1:31" ht="18" customHeight="1">
      <c r="A12" s="57" t="s">
        <v>684</v>
      </c>
      <c r="B12" s="57"/>
      <c r="C12" s="224" t="s">
        <v>472</v>
      </c>
      <c r="D12" s="224"/>
      <c r="E12" s="224"/>
      <c r="F12" s="224"/>
      <c r="G12" s="224"/>
      <c r="H12" s="224"/>
      <c r="I12" s="224"/>
      <c r="J12" s="224"/>
      <c r="K12" s="224"/>
      <c r="L12" s="224"/>
      <c r="M12" s="224"/>
      <c r="N12" s="224"/>
      <c r="O12" s="224"/>
      <c r="P12" s="224"/>
      <c r="Q12" s="50"/>
      <c r="R12" s="50"/>
      <c r="S12" s="50"/>
      <c r="T12" s="50"/>
      <c r="U12" s="50"/>
      <c r="V12" s="50"/>
      <c r="W12" s="50"/>
      <c r="X12" s="8"/>
      <c r="Y12" s="8"/>
      <c r="Z12" s="8"/>
      <c r="AA12" s="8"/>
      <c r="AB12" s="8"/>
      <c r="AC12" s="8"/>
      <c r="AD12" s="8"/>
      <c r="AE12" s="8"/>
    </row>
    <row r="13" spans="1:26" ht="15.75">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row>
  </sheetData>
  <sheetProtection/>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rintOptions/>
  <pageMargins left="0.64" right="0.46" top="0.7480314960629921" bottom="0.7480314960629921" header="0.31496062992125984" footer="0.31496062992125984"/>
  <pageSetup horizontalDpi="600" verticalDpi="600" orientation="landscape" paperSize="9" scale="105" r:id="rId1"/>
</worksheet>
</file>

<file path=xl/worksheets/sheet9.xml><?xml version="1.0" encoding="utf-8"?>
<worksheet xmlns="http://schemas.openxmlformats.org/spreadsheetml/2006/main" xmlns:r="http://schemas.openxmlformats.org/officeDocument/2006/relationships">
  <sheetPr>
    <tabColor theme="0"/>
  </sheetPr>
  <dimension ref="A1:AH12"/>
  <sheetViews>
    <sheetView view="pageBreakPreview" zoomScale="85" zoomScaleSheetLayoutView="85" zoomScalePageLayoutView="0" workbookViewId="0" topLeftCell="A1">
      <selection activeCell="AC5" sqref="AC5:AC6"/>
    </sheetView>
  </sheetViews>
  <sheetFormatPr defaultColWidth="9.140625" defaultRowHeight="15"/>
  <cols>
    <col min="1" max="1" width="6.140625" style="1" customWidth="1"/>
    <col min="2" max="2" width="9.140625" style="1" customWidth="1"/>
    <col min="3" max="3" width="4.7109375" style="1" customWidth="1"/>
    <col min="4" max="4" width="3.28125" style="1" customWidth="1"/>
    <col min="5" max="5" width="4.421875" style="1" customWidth="1"/>
    <col min="6" max="6" width="2.7109375" style="1" customWidth="1"/>
    <col min="7" max="7" width="4.421875" style="1" customWidth="1"/>
    <col min="8" max="8" width="3.57421875" style="1" customWidth="1"/>
    <col min="9" max="9" width="4.421875" style="1" customWidth="1"/>
    <col min="10" max="10" width="3.28125" style="1" customWidth="1"/>
    <col min="11" max="11" width="4.57421875" style="1" customWidth="1"/>
    <col min="12" max="12" width="3.28125" style="1" customWidth="1"/>
    <col min="13" max="13" width="4.421875" style="1" customWidth="1"/>
    <col min="14" max="14" width="3.8515625" style="1" customWidth="1"/>
    <col min="15" max="15" width="4.421875" style="1" customWidth="1"/>
    <col min="16" max="16" width="3.140625" style="1" customWidth="1"/>
    <col min="17" max="17" width="4.57421875" style="1" customWidth="1"/>
    <col min="18" max="18" width="3.28125" style="1" customWidth="1"/>
    <col min="19" max="19" width="4.7109375" style="1" customWidth="1"/>
    <col min="20" max="20" width="3.28125" style="1" customWidth="1"/>
    <col min="21" max="21" width="4.421875" style="1" customWidth="1"/>
    <col min="22" max="22" width="3.140625" style="1" customWidth="1"/>
    <col min="23" max="23" width="4.7109375" style="1" bestFit="1" customWidth="1"/>
    <col min="24" max="24" width="3.28125" style="1" customWidth="1"/>
    <col min="25" max="25" width="4.7109375" style="1" customWidth="1"/>
    <col min="26" max="26" width="3.28125" style="1" customWidth="1"/>
    <col min="27" max="27" width="4.7109375" style="1" bestFit="1" customWidth="1"/>
    <col min="28" max="28" width="3.7109375" style="1" customWidth="1"/>
    <col min="29" max="29" width="5.8515625" style="1" customWidth="1"/>
    <col min="30" max="30" width="4.8515625" style="1" customWidth="1"/>
    <col min="31" max="31" width="4.57421875" style="1" customWidth="1"/>
    <col min="32" max="32" width="3.7109375" style="1" customWidth="1"/>
    <col min="33" max="33" width="5.7109375" style="1" customWidth="1"/>
    <col min="34" max="34" width="4.8515625" style="1" customWidth="1"/>
    <col min="35" max="16384" width="9.140625" style="1" customWidth="1"/>
  </cols>
  <sheetData>
    <row r="1" spans="1:34" ht="15.75">
      <c r="A1" s="239" t="s">
        <v>821</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2"/>
    </row>
    <row r="2" spans="1:34" ht="15.75">
      <c r="A2" s="265" t="s">
        <v>822</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row>
    <row r="3" spans="1:34" ht="37.5" customHeight="1">
      <c r="A3" s="234" t="s">
        <v>823</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1:34" ht="15.7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259" t="s">
        <v>5</v>
      </c>
      <c r="AD4" s="259"/>
      <c r="AE4" s="259"/>
      <c r="AF4" s="259"/>
      <c r="AG4" s="259"/>
      <c r="AH4" s="259"/>
    </row>
    <row r="5" spans="1:34" ht="15" customHeight="1">
      <c r="A5" s="241" t="s">
        <v>676</v>
      </c>
      <c r="B5" s="241" t="s">
        <v>698</v>
      </c>
      <c r="C5" s="263" t="s">
        <v>824</v>
      </c>
      <c r="D5" s="263" t="s">
        <v>708</v>
      </c>
      <c r="E5" s="266" t="s">
        <v>825</v>
      </c>
      <c r="F5" s="267"/>
      <c r="G5" s="267"/>
      <c r="H5" s="267"/>
      <c r="I5" s="267"/>
      <c r="J5" s="267"/>
      <c r="K5" s="267"/>
      <c r="L5" s="267"/>
      <c r="M5" s="267"/>
      <c r="N5" s="267"/>
      <c r="O5" s="267"/>
      <c r="P5" s="267"/>
      <c r="Q5" s="267"/>
      <c r="R5" s="267"/>
      <c r="S5" s="267"/>
      <c r="T5" s="267"/>
      <c r="U5" s="267"/>
      <c r="V5" s="267"/>
      <c r="W5" s="267"/>
      <c r="X5" s="267"/>
      <c r="Y5" s="267"/>
      <c r="Z5" s="267"/>
      <c r="AA5" s="267"/>
      <c r="AB5" s="268"/>
      <c r="AC5" s="269" t="s">
        <v>826</v>
      </c>
      <c r="AD5" s="263" t="s">
        <v>708</v>
      </c>
      <c r="AE5" s="263" t="s">
        <v>827</v>
      </c>
      <c r="AF5" s="263" t="s">
        <v>708</v>
      </c>
      <c r="AG5" s="217" t="s">
        <v>717</v>
      </c>
      <c r="AH5" s="217" t="s">
        <v>708</v>
      </c>
    </row>
    <row r="6" spans="1:34" ht="159" customHeight="1">
      <c r="A6" s="241"/>
      <c r="B6" s="241"/>
      <c r="C6" s="264"/>
      <c r="D6" s="264"/>
      <c r="E6" s="46" t="s">
        <v>828</v>
      </c>
      <c r="F6" s="46" t="s">
        <v>708</v>
      </c>
      <c r="G6" s="46" t="s">
        <v>829</v>
      </c>
      <c r="H6" s="46" t="s">
        <v>708</v>
      </c>
      <c r="I6" s="46" t="s">
        <v>830</v>
      </c>
      <c r="J6" s="46" t="s">
        <v>708</v>
      </c>
      <c r="K6" s="46" t="s">
        <v>831</v>
      </c>
      <c r="L6" s="46" t="s">
        <v>708</v>
      </c>
      <c r="M6" s="46" t="s">
        <v>832</v>
      </c>
      <c r="N6" s="46" t="s">
        <v>708</v>
      </c>
      <c r="O6" s="46" t="s">
        <v>833</v>
      </c>
      <c r="P6" s="46" t="s">
        <v>708</v>
      </c>
      <c r="Q6" s="46" t="s">
        <v>834</v>
      </c>
      <c r="R6" s="46" t="s">
        <v>708</v>
      </c>
      <c r="S6" s="46" t="s">
        <v>835</v>
      </c>
      <c r="T6" s="46" t="s">
        <v>708</v>
      </c>
      <c r="U6" s="46" t="s">
        <v>836</v>
      </c>
      <c r="V6" s="46" t="s">
        <v>708</v>
      </c>
      <c r="W6" s="46" t="s">
        <v>837</v>
      </c>
      <c r="X6" s="46" t="s">
        <v>708</v>
      </c>
      <c r="Y6" s="46" t="s">
        <v>838</v>
      </c>
      <c r="Z6" s="46" t="s">
        <v>708</v>
      </c>
      <c r="AA6" s="46" t="s">
        <v>839</v>
      </c>
      <c r="AB6" s="46" t="s">
        <v>708</v>
      </c>
      <c r="AC6" s="270"/>
      <c r="AD6" s="264"/>
      <c r="AE6" s="264"/>
      <c r="AF6" s="264"/>
      <c r="AG6" s="217"/>
      <c r="AH6" s="217"/>
    </row>
    <row r="7" spans="1:34"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3">
        <v>33</v>
      </c>
      <c r="AH7" s="52">
        <v>34</v>
      </c>
    </row>
    <row r="8" spans="1:34" ht="15.75">
      <c r="A8" s="47">
        <f>1!A8</f>
        <v>50</v>
      </c>
      <c r="B8" s="47" t="str">
        <f>1!B8</f>
        <v>ТАТУ</v>
      </c>
      <c r="C8" s="23">
        <v>92</v>
      </c>
      <c r="D8" s="23">
        <v>22</v>
      </c>
      <c r="E8" s="23">
        <v>151</v>
      </c>
      <c r="F8" s="23">
        <v>9</v>
      </c>
      <c r="G8" s="23">
        <v>242</v>
      </c>
      <c r="H8" s="23">
        <v>16</v>
      </c>
      <c r="I8" s="23">
        <v>165</v>
      </c>
      <c r="J8" s="23">
        <v>12</v>
      </c>
      <c r="K8" s="23">
        <v>577</v>
      </c>
      <c r="L8" s="23">
        <v>65</v>
      </c>
      <c r="M8" s="23">
        <v>264</v>
      </c>
      <c r="N8" s="23">
        <v>32</v>
      </c>
      <c r="O8" s="23">
        <v>269</v>
      </c>
      <c r="P8" s="23">
        <v>15</v>
      </c>
      <c r="Q8" s="23">
        <v>252</v>
      </c>
      <c r="R8" s="23">
        <v>21</v>
      </c>
      <c r="S8" s="23">
        <v>380</v>
      </c>
      <c r="T8" s="23">
        <v>36</v>
      </c>
      <c r="U8" s="23">
        <v>101</v>
      </c>
      <c r="V8" s="23">
        <v>12</v>
      </c>
      <c r="W8" s="23">
        <v>136</v>
      </c>
      <c r="X8" s="23">
        <v>7</v>
      </c>
      <c r="Y8" s="23">
        <v>115</v>
      </c>
      <c r="Z8" s="23">
        <v>17</v>
      </c>
      <c r="AA8" s="23">
        <v>713</v>
      </c>
      <c r="AB8" s="23">
        <v>95</v>
      </c>
      <c r="AC8" s="23">
        <v>1963</v>
      </c>
      <c r="AD8" s="23">
        <v>379</v>
      </c>
      <c r="AE8" s="23">
        <v>14</v>
      </c>
      <c r="AF8" s="23">
        <v>4</v>
      </c>
      <c r="AG8" s="18">
        <f>C8+E8+G8+I8+K8+M8+O8+Q8+S8+U8+W8+Y8+AA8+AC8+AE8</f>
        <v>5434</v>
      </c>
      <c r="AH8" s="53">
        <f>D8+F8+H8+J8+L8+N8+P8+R8+T8+V8+X8+Z8+AB8+AD8+AF8</f>
        <v>742</v>
      </c>
    </row>
    <row r="9" spans="1:34" ht="15.75">
      <c r="A9" s="20" t="s">
        <v>684</v>
      </c>
      <c r="B9" s="20" t="s">
        <v>684</v>
      </c>
      <c r="AG9" s="44" t="s">
        <v>684</v>
      </c>
      <c r="AH9" s="44" t="s">
        <v>684</v>
      </c>
    </row>
    <row r="10" spans="1:34" s="8" customFormat="1" ht="36" customHeight="1">
      <c r="A10" s="50" t="s">
        <v>685</v>
      </c>
      <c r="B10" s="224" t="s">
        <v>840</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row>
    <row r="11" spans="1:34" ht="37.5" customHeight="1">
      <c r="A11" s="20" t="s">
        <v>684</v>
      </c>
      <c r="B11" s="228" t="s">
        <v>841</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row>
    <row r="12" spans="1:34" ht="33.75" customHeight="1">
      <c r="A12" s="20" t="s">
        <v>684</v>
      </c>
      <c r="B12" s="224" t="s">
        <v>842</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row>
  </sheetData>
  <sheetProtection/>
  <mergeCells count="18">
    <mergeCell ref="A5:A6"/>
    <mergeCell ref="B5:B6"/>
    <mergeCell ref="C5:C6"/>
    <mergeCell ref="D5:D6"/>
    <mergeCell ref="A1:AG1"/>
    <mergeCell ref="A2:AH2"/>
    <mergeCell ref="A3:AH3"/>
    <mergeCell ref="AC4:AH4"/>
    <mergeCell ref="E5:AB5"/>
    <mergeCell ref="AC5:AC6"/>
    <mergeCell ref="B11:AH11"/>
    <mergeCell ref="B12:AH12"/>
    <mergeCell ref="AD5:AD6"/>
    <mergeCell ref="AE5:AE6"/>
    <mergeCell ref="AF5:AF6"/>
    <mergeCell ref="AG5:AG6"/>
    <mergeCell ref="AH5:AH6"/>
    <mergeCell ref="B10:AH10"/>
  </mergeCells>
  <printOptions/>
  <pageMargins left="0.7" right="0.7" top="0.75" bottom="0.75" header="0.3" footer="0.3"/>
  <pageSetup horizontalDpi="600" verticalDpi="600" orientation="landscape" paperSize="9" scale="89" r:id="rId1"/>
</worksheet>
</file>

<file path=xl/worksheets/sheet90.xml><?xml version="1.0" encoding="utf-8"?>
<worksheet xmlns="http://schemas.openxmlformats.org/spreadsheetml/2006/main" xmlns:r="http://schemas.openxmlformats.org/officeDocument/2006/relationships">
  <sheetPr>
    <tabColor theme="0"/>
  </sheetPr>
  <dimension ref="A1:T11"/>
  <sheetViews>
    <sheetView view="pageBreakPreview" zoomScale="99" zoomScaleSheetLayoutView="99" zoomScalePageLayoutView="0" workbookViewId="0" topLeftCell="A1">
      <selection activeCell="L4" sqref="L4:L7"/>
    </sheetView>
  </sheetViews>
  <sheetFormatPr defaultColWidth="9.140625" defaultRowHeight="15"/>
  <cols>
    <col min="1" max="1" width="5.00390625" style="1" customWidth="1"/>
    <col min="2" max="2" width="14.00390625" style="1" customWidth="1"/>
    <col min="3" max="3" width="30.8515625" style="1" customWidth="1"/>
    <col min="4" max="4" width="13.140625" style="1" customWidth="1"/>
    <col min="5" max="5" width="14.8515625" style="1" customWidth="1"/>
    <col min="6" max="6" width="17.8515625" style="1" customWidth="1"/>
    <col min="7" max="7" width="14.28125" style="1" customWidth="1"/>
    <col min="8" max="8" width="11.28125" style="1" customWidth="1"/>
    <col min="9" max="16384" width="9.140625" style="1" customWidth="1"/>
  </cols>
  <sheetData>
    <row r="1" spans="1:8" ht="15.75">
      <c r="A1" s="239" t="s">
        <v>73</v>
      </c>
      <c r="B1" s="239"/>
      <c r="C1" s="239"/>
      <c r="D1" s="239"/>
      <c r="E1" s="239"/>
      <c r="F1" s="239"/>
      <c r="G1" s="239"/>
      <c r="H1" s="239"/>
    </row>
    <row r="2" spans="1:8" ht="50.25" customHeight="1">
      <c r="A2" s="234" t="s">
        <v>74</v>
      </c>
      <c r="B2" s="234"/>
      <c r="C2" s="234"/>
      <c r="D2" s="234"/>
      <c r="E2" s="234"/>
      <c r="F2" s="234"/>
      <c r="G2" s="234"/>
      <c r="H2" s="234"/>
    </row>
    <row r="3" spans="1:8" ht="22.5" customHeight="1">
      <c r="A3" s="290" t="s">
        <v>6</v>
      </c>
      <c r="B3" s="290"/>
      <c r="C3" s="290"/>
      <c r="D3" s="290"/>
      <c r="E3" s="290"/>
      <c r="F3" s="290"/>
      <c r="G3" s="290"/>
      <c r="H3" s="290"/>
    </row>
    <row r="4" spans="1:8" ht="22.5" customHeight="1">
      <c r="A4" s="241" t="s">
        <v>676</v>
      </c>
      <c r="B4" s="241" t="s">
        <v>434</v>
      </c>
      <c r="C4" s="241" t="s">
        <v>75</v>
      </c>
      <c r="D4" s="352" t="s">
        <v>759</v>
      </c>
      <c r="E4" s="353"/>
      <c r="F4" s="353"/>
      <c r="G4" s="354"/>
      <c r="H4" s="246" t="s">
        <v>922</v>
      </c>
    </row>
    <row r="5" spans="1:8" ht="80.25" customHeight="1">
      <c r="A5" s="241"/>
      <c r="B5" s="241"/>
      <c r="C5" s="241"/>
      <c r="D5" s="23" t="s">
        <v>923</v>
      </c>
      <c r="E5" s="23" t="s">
        <v>924</v>
      </c>
      <c r="F5" s="30" t="s">
        <v>925</v>
      </c>
      <c r="G5" s="30" t="s">
        <v>926</v>
      </c>
      <c r="H5" s="248"/>
    </row>
    <row r="6" spans="1:8" ht="15.75">
      <c r="A6" s="23">
        <v>1</v>
      </c>
      <c r="B6" s="23">
        <v>2</v>
      </c>
      <c r="C6" s="23">
        <v>3</v>
      </c>
      <c r="D6" s="23">
        <v>4</v>
      </c>
      <c r="E6" s="23">
        <v>5</v>
      </c>
      <c r="F6" s="23">
        <v>6</v>
      </c>
      <c r="G6" s="23">
        <v>7</v>
      </c>
      <c r="H6" s="23">
        <v>8</v>
      </c>
    </row>
    <row r="7" spans="1:8" ht="15.75">
      <c r="A7" s="59">
        <f>1!A8</f>
        <v>50</v>
      </c>
      <c r="B7" s="59">
        <f>'46'!B8</f>
        <v>0</v>
      </c>
      <c r="C7" s="80">
        <f>D7+E7+F7+G7</f>
        <v>0</v>
      </c>
      <c r="D7" s="12"/>
      <c r="E7" s="12"/>
      <c r="F7" s="19"/>
      <c r="G7" s="19"/>
      <c r="H7" s="19"/>
    </row>
    <row r="8" spans="1:3" ht="15.75">
      <c r="A8" s="7" t="s">
        <v>684</v>
      </c>
      <c r="B8" s="7" t="s">
        <v>684</v>
      </c>
      <c r="C8" s="7"/>
    </row>
    <row r="9" spans="1:20" ht="34.5" customHeight="1">
      <c r="A9" s="231" t="s">
        <v>685</v>
      </c>
      <c r="B9" s="231"/>
      <c r="C9" s="224" t="s">
        <v>742</v>
      </c>
      <c r="D9" s="224"/>
      <c r="E9" s="224"/>
      <c r="F9" s="224"/>
      <c r="G9" s="224"/>
      <c r="H9" s="224"/>
      <c r="I9" s="50"/>
      <c r="J9" s="50"/>
      <c r="K9" s="50"/>
      <c r="L9" s="8"/>
      <c r="M9" s="8"/>
      <c r="N9" s="8"/>
      <c r="O9" s="8"/>
      <c r="P9" s="8"/>
      <c r="Q9" s="8"/>
      <c r="R9" s="8"/>
      <c r="S9" s="8"/>
      <c r="T9" s="8"/>
    </row>
    <row r="10" spans="3:7" ht="15.75">
      <c r="C10" s="223" t="s">
        <v>927</v>
      </c>
      <c r="D10" s="223"/>
      <c r="E10" s="223"/>
      <c r="F10" s="223"/>
      <c r="G10" s="223"/>
    </row>
    <row r="11" spans="1:5" ht="15.75">
      <c r="A11" s="223"/>
      <c r="B11" s="223"/>
      <c r="C11" s="223"/>
      <c r="D11" s="223"/>
      <c r="E11" s="223"/>
    </row>
  </sheetData>
  <sheetProtection/>
  <mergeCells count="12">
    <mergeCell ref="A9:B9"/>
    <mergeCell ref="C9:H9"/>
    <mergeCell ref="C10:G10"/>
    <mergeCell ref="A11:E11"/>
    <mergeCell ref="A1:H1"/>
    <mergeCell ref="A2:H2"/>
    <mergeCell ref="A3:H3"/>
    <mergeCell ref="A4:A5"/>
    <mergeCell ref="B4:B5"/>
    <mergeCell ref="C4:C5"/>
    <mergeCell ref="D4:G4"/>
    <mergeCell ref="H4:H5"/>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91.xml><?xml version="1.0" encoding="utf-8"?>
<worksheet xmlns="http://schemas.openxmlformats.org/spreadsheetml/2006/main" xmlns:r="http://schemas.openxmlformats.org/officeDocument/2006/relationships">
  <sheetPr>
    <tabColor theme="0"/>
  </sheetPr>
  <dimension ref="A1:AD13"/>
  <sheetViews>
    <sheetView view="pageBreakPreview" zoomScale="81" zoomScaleNormal="90" zoomScaleSheetLayoutView="81" zoomScalePageLayoutView="0" workbookViewId="0" topLeftCell="A1">
      <selection activeCell="A4" sqref="A4:AD8"/>
    </sheetView>
  </sheetViews>
  <sheetFormatPr defaultColWidth="9.140625" defaultRowHeight="15"/>
  <cols>
    <col min="1" max="1" width="5.57421875" style="1" customWidth="1"/>
    <col min="2" max="2" width="10.00390625" style="1" customWidth="1"/>
    <col min="3" max="3" width="6.7109375" style="1" customWidth="1"/>
    <col min="4" max="4" width="5.57421875" style="1" customWidth="1"/>
    <col min="5" max="5" width="4.8515625" style="1" customWidth="1"/>
    <col min="6" max="6" width="6.421875" style="1" customWidth="1"/>
    <col min="7" max="7" width="5.421875" style="1" customWidth="1"/>
    <col min="8" max="8" width="4.7109375" style="1" customWidth="1"/>
    <col min="9" max="9" width="6.00390625" style="1" customWidth="1"/>
    <col min="10" max="10" width="6.140625" style="1" customWidth="1"/>
    <col min="11" max="11" width="6.421875" style="1" customWidth="1"/>
    <col min="12" max="12" width="4.57421875" style="1" customWidth="1"/>
    <col min="13" max="13" width="6.28125" style="1" customWidth="1"/>
    <col min="14" max="14" width="5.57421875" style="1" customWidth="1"/>
    <col min="15" max="20" width="4.28125" style="1" customWidth="1"/>
    <col min="21" max="21" width="5.140625" style="1" customWidth="1"/>
    <col min="22" max="22" width="5.8515625" style="1" customWidth="1"/>
    <col min="23" max="28" width="4.421875" style="1" customWidth="1"/>
    <col min="29" max="29" width="5.7109375" style="1" customWidth="1"/>
    <col min="30" max="30" width="5.421875" style="1" customWidth="1"/>
    <col min="31" max="16384" width="9.140625" style="1" customWidth="1"/>
  </cols>
  <sheetData>
    <row r="1" spans="1:30" ht="15.75">
      <c r="A1" s="274" t="s">
        <v>76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0" ht="42" customHeight="1">
      <c r="A2" s="273" t="s">
        <v>77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1:30" ht="15.75">
      <c r="A3" s="273" t="s">
        <v>519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0" ht="15.75">
      <c r="A4" s="315" t="s">
        <v>5</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row>
    <row r="5" spans="1:30" ht="72.75" customHeight="1">
      <c r="A5" s="256" t="s">
        <v>676</v>
      </c>
      <c r="B5" s="256" t="s">
        <v>434</v>
      </c>
      <c r="C5" s="257" t="s">
        <v>529</v>
      </c>
      <c r="D5" s="277" t="s">
        <v>530</v>
      </c>
      <c r="E5" s="256" t="s">
        <v>531</v>
      </c>
      <c r="F5" s="256"/>
      <c r="G5" s="256"/>
      <c r="H5" s="256"/>
      <c r="I5" s="256"/>
      <c r="J5" s="256"/>
      <c r="K5" s="256"/>
      <c r="L5" s="256"/>
      <c r="M5" s="257" t="s">
        <v>532</v>
      </c>
      <c r="N5" s="257" t="s">
        <v>533</v>
      </c>
      <c r="O5" s="256" t="s">
        <v>534</v>
      </c>
      <c r="P5" s="256"/>
      <c r="Q5" s="256"/>
      <c r="R5" s="256"/>
      <c r="S5" s="256"/>
      <c r="T5" s="256"/>
      <c r="U5" s="256"/>
      <c r="V5" s="256"/>
      <c r="W5" s="256" t="s">
        <v>535</v>
      </c>
      <c r="X5" s="256"/>
      <c r="Y5" s="256"/>
      <c r="Z5" s="256"/>
      <c r="AA5" s="256"/>
      <c r="AB5" s="256"/>
      <c r="AC5" s="256"/>
      <c r="AD5" s="256"/>
    </row>
    <row r="6" spans="1:30" ht="15.75" customHeight="1">
      <c r="A6" s="256"/>
      <c r="B6" s="256"/>
      <c r="C6" s="257"/>
      <c r="D6" s="314"/>
      <c r="E6" s="257" t="s">
        <v>536</v>
      </c>
      <c r="F6" s="256" t="s">
        <v>759</v>
      </c>
      <c r="G6" s="256"/>
      <c r="H6" s="256"/>
      <c r="I6" s="256"/>
      <c r="J6" s="256"/>
      <c r="K6" s="256"/>
      <c r="L6" s="256"/>
      <c r="M6" s="257"/>
      <c r="N6" s="257"/>
      <c r="O6" s="257" t="s">
        <v>536</v>
      </c>
      <c r="P6" s="257" t="s">
        <v>537</v>
      </c>
      <c r="Q6" s="256" t="s">
        <v>759</v>
      </c>
      <c r="R6" s="256"/>
      <c r="S6" s="256"/>
      <c r="T6" s="256"/>
      <c r="U6" s="256"/>
      <c r="V6" s="256"/>
      <c r="W6" s="257" t="s">
        <v>536</v>
      </c>
      <c r="X6" s="257" t="s">
        <v>537</v>
      </c>
      <c r="Y6" s="256" t="s">
        <v>759</v>
      </c>
      <c r="Z6" s="256"/>
      <c r="AA6" s="256"/>
      <c r="AB6" s="256"/>
      <c r="AC6" s="256"/>
      <c r="AD6" s="256"/>
    </row>
    <row r="7" spans="1:30" ht="94.5" customHeight="1">
      <c r="A7" s="256"/>
      <c r="B7" s="256"/>
      <c r="C7" s="257"/>
      <c r="D7" s="314"/>
      <c r="E7" s="257"/>
      <c r="F7" s="257" t="s">
        <v>538</v>
      </c>
      <c r="G7" s="257" t="s">
        <v>539</v>
      </c>
      <c r="H7" s="257" t="s">
        <v>540</v>
      </c>
      <c r="I7" s="257" t="s">
        <v>541</v>
      </c>
      <c r="J7" s="257" t="s">
        <v>542</v>
      </c>
      <c r="K7" s="257" t="s">
        <v>543</v>
      </c>
      <c r="L7" s="257" t="s">
        <v>544</v>
      </c>
      <c r="M7" s="257"/>
      <c r="N7" s="257"/>
      <c r="O7" s="257"/>
      <c r="P7" s="257"/>
      <c r="Q7" s="257" t="s">
        <v>545</v>
      </c>
      <c r="R7" s="277" t="s">
        <v>546</v>
      </c>
      <c r="S7" s="257" t="s">
        <v>547</v>
      </c>
      <c r="T7" s="257" t="s">
        <v>548</v>
      </c>
      <c r="U7" s="257" t="s">
        <v>549</v>
      </c>
      <c r="V7" s="257" t="s">
        <v>550</v>
      </c>
      <c r="W7" s="257"/>
      <c r="X7" s="257"/>
      <c r="Y7" s="257" t="s">
        <v>545</v>
      </c>
      <c r="Z7" s="277" t="s">
        <v>546</v>
      </c>
      <c r="AA7" s="257" t="s">
        <v>547</v>
      </c>
      <c r="AB7" s="257" t="s">
        <v>551</v>
      </c>
      <c r="AC7" s="257" t="s">
        <v>552</v>
      </c>
      <c r="AD7" s="257" t="s">
        <v>550</v>
      </c>
    </row>
    <row r="8" spans="1:30" ht="136.5" customHeight="1">
      <c r="A8" s="256"/>
      <c r="B8" s="256"/>
      <c r="C8" s="257"/>
      <c r="D8" s="278"/>
      <c r="E8" s="257"/>
      <c r="F8" s="257"/>
      <c r="G8" s="257"/>
      <c r="H8" s="257"/>
      <c r="I8" s="257"/>
      <c r="J8" s="257"/>
      <c r="K8" s="257"/>
      <c r="L8" s="257"/>
      <c r="M8" s="257"/>
      <c r="N8" s="257"/>
      <c r="O8" s="257"/>
      <c r="P8" s="257"/>
      <c r="Q8" s="257"/>
      <c r="R8" s="278"/>
      <c r="S8" s="257"/>
      <c r="T8" s="257"/>
      <c r="U8" s="257"/>
      <c r="V8" s="257"/>
      <c r="W8" s="257"/>
      <c r="X8" s="257"/>
      <c r="Y8" s="257"/>
      <c r="Z8" s="278"/>
      <c r="AA8" s="257"/>
      <c r="AB8" s="257"/>
      <c r="AC8" s="257"/>
      <c r="AD8" s="257"/>
    </row>
    <row r="9" spans="1:30" ht="15.75">
      <c r="A9" s="42">
        <v>1</v>
      </c>
      <c r="B9" s="42">
        <v>2</v>
      </c>
      <c r="C9" s="42">
        <v>3</v>
      </c>
      <c r="D9" s="42">
        <v>4</v>
      </c>
      <c r="E9" s="42">
        <v>5</v>
      </c>
      <c r="F9" s="42">
        <v>6</v>
      </c>
      <c r="G9" s="42">
        <v>7</v>
      </c>
      <c r="H9" s="42">
        <v>8</v>
      </c>
      <c r="I9" s="42">
        <v>9</v>
      </c>
      <c r="J9" s="42">
        <v>10</v>
      </c>
      <c r="K9" s="42">
        <v>11</v>
      </c>
      <c r="L9" s="42">
        <v>12</v>
      </c>
      <c r="M9" s="42">
        <v>13</v>
      </c>
      <c r="N9" s="42">
        <v>14</v>
      </c>
      <c r="O9" s="42">
        <v>15</v>
      </c>
      <c r="P9" s="42">
        <v>16</v>
      </c>
      <c r="Q9" s="42">
        <v>17</v>
      </c>
      <c r="R9" s="42">
        <v>18</v>
      </c>
      <c r="S9" s="42">
        <v>19</v>
      </c>
      <c r="T9" s="42">
        <v>20</v>
      </c>
      <c r="U9" s="42">
        <v>21</v>
      </c>
      <c r="V9" s="42">
        <v>22</v>
      </c>
      <c r="W9" s="42">
        <v>23</v>
      </c>
      <c r="X9" s="42">
        <v>24</v>
      </c>
      <c r="Y9" s="42">
        <v>25</v>
      </c>
      <c r="Z9" s="42">
        <v>26</v>
      </c>
      <c r="AA9" s="42">
        <v>27</v>
      </c>
      <c r="AB9" s="42">
        <v>28</v>
      </c>
      <c r="AC9" s="42">
        <v>29</v>
      </c>
      <c r="AD9" s="42">
        <v>30</v>
      </c>
    </row>
    <row r="10" spans="1:30" ht="15.75">
      <c r="A10" s="32">
        <f>1!A8</f>
        <v>50</v>
      </c>
      <c r="B10" s="32">
        <f>'46'!B8</f>
        <v>0</v>
      </c>
      <c r="C10" s="42"/>
      <c r="D10" s="42"/>
      <c r="E10" s="98">
        <f>F10+H10+I10+L10</f>
        <v>0</v>
      </c>
      <c r="F10" s="42"/>
      <c r="G10" s="42"/>
      <c r="H10" s="42"/>
      <c r="I10" s="42"/>
      <c r="J10" s="42"/>
      <c r="K10" s="42"/>
      <c r="L10" s="42"/>
      <c r="M10" s="98" t="e">
        <f>E10/'46'!J8*100</f>
        <v>#DIV/0!</v>
      </c>
      <c r="N10" s="42"/>
      <c r="O10" s="42"/>
      <c r="P10" s="98">
        <f>SUM(Q10:V10)</f>
        <v>0</v>
      </c>
      <c r="Q10" s="42"/>
      <c r="R10" s="42"/>
      <c r="S10" s="42"/>
      <c r="T10" s="42"/>
      <c r="U10" s="42"/>
      <c r="V10" s="42"/>
      <c r="W10" s="42"/>
      <c r="X10" s="98">
        <f>SUM(Y10:AD10)</f>
        <v>0</v>
      </c>
      <c r="Y10" s="42"/>
      <c r="Z10" s="42"/>
      <c r="AA10" s="42"/>
      <c r="AB10" s="42"/>
      <c r="AC10" s="42"/>
      <c r="AD10" s="42"/>
    </row>
    <row r="11" spans="1:27" ht="15.75">
      <c r="A11" s="7" t="s">
        <v>684</v>
      </c>
      <c r="B11" s="7" t="s">
        <v>684</v>
      </c>
      <c r="C11" s="7"/>
      <c r="D11" s="7"/>
      <c r="E11" s="7" t="s">
        <v>684</v>
      </c>
      <c r="F11" s="7"/>
      <c r="G11" s="7"/>
      <c r="H11" s="7"/>
      <c r="I11" s="7"/>
      <c r="J11" s="7"/>
      <c r="K11" s="7"/>
      <c r="L11" s="7"/>
      <c r="M11" s="7" t="s">
        <v>684</v>
      </c>
      <c r="N11" s="7"/>
      <c r="O11" s="7"/>
      <c r="P11" s="7" t="s">
        <v>684</v>
      </c>
      <c r="Q11" s="7"/>
      <c r="R11" s="7"/>
      <c r="S11" s="7"/>
      <c r="T11" s="7"/>
      <c r="U11" s="7"/>
      <c r="V11" s="7"/>
      <c r="W11" s="7"/>
      <c r="X11" s="7" t="s">
        <v>684</v>
      </c>
      <c r="Y11" s="7"/>
      <c r="Z11" s="7"/>
      <c r="AA11" s="7"/>
    </row>
    <row r="12" spans="1:28" ht="18" customHeight="1">
      <c r="A12" s="62" t="s">
        <v>685</v>
      </c>
      <c r="B12" s="224" t="s">
        <v>686</v>
      </c>
      <c r="C12" s="224"/>
      <c r="D12" s="224"/>
      <c r="E12" s="224"/>
      <c r="F12" s="224"/>
      <c r="G12" s="224"/>
      <c r="H12" s="224"/>
      <c r="I12" s="224"/>
      <c r="J12" s="224"/>
      <c r="K12" s="224"/>
      <c r="L12" s="224"/>
      <c r="M12" s="224"/>
      <c r="N12" s="224"/>
      <c r="O12" s="224"/>
      <c r="P12" s="224"/>
      <c r="Q12" s="224"/>
      <c r="R12" s="85"/>
      <c r="S12" s="50"/>
      <c r="T12" s="8"/>
      <c r="U12" s="8"/>
      <c r="V12" s="8"/>
      <c r="W12" s="8"/>
      <c r="X12" s="8"/>
      <c r="Y12" s="8"/>
      <c r="Z12" s="8"/>
      <c r="AA12" s="8"/>
      <c r="AB12" s="8"/>
    </row>
    <row r="13" spans="1:22" ht="15.75">
      <c r="A13" s="223" t="s">
        <v>553</v>
      </c>
      <c r="B13" s="223"/>
      <c r="C13" s="223"/>
      <c r="D13" s="223"/>
      <c r="E13" s="223"/>
      <c r="F13" s="223"/>
      <c r="G13" s="223"/>
      <c r="H13" s="223"/>
      <c r="I13" s="223"/>
      <c r="J13" s="223"/>
      <c r="K13" s="223"/>
      <c r="L13" s="223"/>
      <c r="M13" s="223"/>
      <c r="N13" s="223"/>
      <c r="O13" s="223"/>
      <c r="P13" s="223"/>
      <c r="Q13" s="223"/>
      <c r="R13" s="223"/>
      <c r="S13" s="223"/>
      <c r="T13" s="223"/>
      <c r="U13" s="223"/>
      <c r="V13" s="223"/>
    </row>
  </sheetData>
  <sheetProtection/>
  <mergeCells count="42">
    <mergeCell ref="J7:J8"/>
    <mergeCell ref="AD7:AD8"/>
    <mergeCell ref="Q7:Q8"/>
    <mergeCell ref="AA7:AA8"/>
    <mergeCell ref="AB7:AB8"/>
    <mergeCell ref="AC7:AC8"/>
    <mergeCell ref="Y6:AD6"/>
    <mergeCell ref="X6:X8"/>
    <mergeCell ref="Y7:Y8"/>
    <mergeCell ref="Z7:Z8"/>
    <mergeCell ref="A1:AD1"/>
    <mergeCell ref="A2:AD2"/>
    <mergeCell ref="A3:AD3"/>
    <mergeCell ref="A4:AD4"/>
    <mergeCell ref="A5:A8"/>
    <mergeCell ref="W5:AD5"/>
    <mergeCell ref="E6:E8"/>
    <mergeCell ref="F6:L6"/>
    <mergeCell ref="O6:O8"/>
    <mergeCell ref="P6:P8"/>
    <mergeCell ref="Q6:V6"/>
    <mergeCell ref="W6:W8"/>
    <mergeCell ref="H7:H8"/>
    <mergeCell ref="M5:M8"/>
    <mergeCell ref="E5:L5"/>
    <mergeCell ref="C5:C8"/>
    <mergeCell ref="A13:V13"/>
    <mergeCell ref="S7:S8"/>
    <mergeCell ref="T7:T8"/>
    <mergeCell ref="U7:U8"/>
    <mergeCell ref="V7:V8"/>
    <mergeCell ref="K7:K8"/>
    <mergeCell ref="R7:R8"/>
    <mergeCell ref="N5:N8"/>
    <mergeCell ref="O5:V5"/>
    <mergeCell ref="D5:D8"/>
    <mergeCell ref="L7:L8"/>
    <mergeCell ref="G7:G8"/>
    <mergeCell ref="B12:Q12"/>
    <mergeCell ref="F7:F8"/>
    <mergeCell ref="B5:B8"/>
    <mergeCell ref="I7:I8"/>
  </mergeCells>
  <printOptions/>
  <pageMargins left="0.3937007874015748" right="0.3937007874015748" top="0.7480314960629921" bottom="0.7480314960629921" header="0.31496062992125984" footer="0.31496062992125984"/>
  <pageSetup horizontalDpi="600" verticalDpi="600" orientation="landscape" paperSize="9" scale="84" r:id="rId1"/>
</worksheet>
</file>

<file path=xl/worksheets/sheet92.xml><?xml version="1.0" encoding="utf-8"?>
<worksheet xmlns="http://schemas.openxmlformats.org/spreadsheetml/2006/main" xmlns:r="http://schemas.openxmlformats.org/officeDocument/2006/relationships">
  <sheetPr>
    <tabColor theme="0"/>
  </sheetPr>
  <dimension ref="A1:AB12"/>
  <sheetViews>
    <sheetView view="pageBreakPreview" zoomScaleSheetLayoutView="100" zoomScalePageLayoutView="0" workbookViewId="0" topLeftCell="A1">
      <selection activeCell="B5" sqref="B5:B6"/>
    </sheetView>
  </sheetViews>
  <sheetFormatPr defaultColWidth="9.140625" defaultRowHeight="15"/>
  <cols>
    <col min="1" max="1" width="6.57421875" style="1" customWidth="1"/>
    <col min="2" max="2" width="9.140625" style="1" customWidth="1"/>
    <col min="3" max="5" width="4.8515625" style="1" customWidth="1"/>
    <col min="6" max="7" width="6.28125" style="1" customWidth="1"/>
    <col min="8" max="11" width="5.00390625" style="1" customWidth="1"/>
    <col min="12" max="12" width="5.28125" style="1" customWidth="1"/>
    <col min="13" max="13" width="5.00390625" style="1" customWidth="1"/>
    <col min="14" max="14" width="12.421875" style="1" customWidth="1"/>
    <col min="15" max="18" width="3.7109375" style="1" customWidth="1"/>
    <col min="19" max="19" width="5.8515625" style="1" customWidth="1"/>
    <col min="20" max="20" width="3.7109375" style="1" customWidth="1"/>
    <col min="21" max="16384" width="9.140625" style="1" customWidth="1"/>
  </cols>
  <sheetData>
    <row r="1" spans="1:20" ht="15" customHeight="1">
      <c r="A1" s="306"/>
      <c r="B1" s="306"/>
      <c r="C1" s="99"/>
      <c r="D1" s="99"/>
      <c r="E1" s="99"/>
      <c r="F1" s="99"/>
      <c r="G1" s="99"/>
      <c r="H1" s="99"/>
      <c r="I1" s="99"/>
      <c r="J1" s="99"/>
      <c r="K1" s="99"/>
      <c r="L1" s="99"/>
      <c r="M1" s="99"/>
      <c r="N1" s="99"/>
      <c r="O1" s="306" t="s">
        <v>78</v>
      </c>
      <c r="P1" s="306"/>
      <c r="Q1" s="306"/>
      <c r="R1" s="306"/>
      <c r="S1" s="306"/>
      <c r="T1" s="306"/>
    </row>
    <row r="2" spans="1:20" ht="33.75" customHeight="1">
      <c r="A2" s="214" t="s">
        <v>79</v>
      </c>
      <c r="B2" s="214"/>
      <c r="C2" s="214"/>
      <c r="D2" s="214"/>
      <c r="E2" s="214"/>
      <c r="F2" s="214"/>
      <c r="G2" s="214"/>
      <c r="H2" s="214"/>
      <c r="I2" s="214"/>
      <c r="J2" s="214"/>
      <c r="K2" s="214"/>
      <c r="L2" s="214"/>
      <c r="M2" s="214"/>
      <c r="N2" s="214"/>
      <c r="O2" s="214"/>
      <c r="P2" s="214"/>
      <c r="Q2" s="214"/>
      <c r="R2" s="214"/>
      <c r="S2" s="214"/>
      <c r="T2" s="214"/>
    </row>
    <row r="3" spans="1:20" ht="16.5" customHeight="1">
      <c r="A3" s="234" t="s">
        <v>675</v>
      </c>
      <c r="B3" s="234"/>
      <c r="C3" s="234"/>
      <c r="D3" s="234"/>
      <c r="E3" s="234"/>
      <c r="F3" s="234"/>
      <c r="G3" s="234"/>
      <c r="H3" s="234"/>
      <c r="I3" s="234"/>
      <c r="J3" s="234"/>
      <c r="K3" s="234"/>
      <c r="L3" s="234"/>
      <c r="M3" s="234"/>
      <c r="N3" s="234"/>
      <c r="O3" s="234"/>
      <c r="P3" s="234"/>
      <c r="Q3" s="234"/>
      <c r="R3" s="234"/>
      <c r="S3" s="234"/>
      <c r="T3" s="234"/>
    </row>
    <row r="4" spans="1:20" ht="13.5" customHeight="1">
      <c r="A4" s="14"/>
      <c r="B4" s="14"/>
      <c r="C4" s="14"/>
      <c r="D4" s="14"/>
      <c r="E4" s="14"/>
      <c r="F4" s="14"/>
      <c r="G4" s="14"/>
      <c r="H4" s="14"/>
      <c r="I4" s="14"/>
      <c r="J4" s="14"/>
      <c r="K4" s="14"/>
      <c r="L4" s="14"/>
      <c r="M4" s="14"/>
      <c r="N4" s="307" t="s">
        <v>6</v>
      </c>
      <c r="O4" s="307"/>
      <c r="P4" s="307"/>
      <c r="Q4" s="307"/>
      <c r="R4" s="307"/>
      <c r="S4" s="307"/>
      <c r="T4" s="307"/>
    </row>
    <row r="5" spans="1:20" ht="18" customHeight="1">
      <c r="A5" s="241" t="s">
        <v>676</v>
      </c>
      <c r="B5" s="241" t="s">
        <v>434</v>
      </c>
      <c r="C5" s="271" t="s">
        <v>475</v>
      </c>
      <c r="D5" s="271" t="s">
        <v>476</v>
      </c>
      <c r="E5" s="271" t="s">
        <v>477</v>
      </c>
      <c r="F5" s="271" t="s">
        <v>478</v>
      </c>
      <c r="G5" s="271" t="s">
        <v>479</v>
      </c>
      <c r="H5" s="218" t="s">
        <v>759</v>
      </c>
      <c r="I5" s="218"/>
      <c r="J5" s="218"/>
      <c r="K5" s="218"/>
      <c r="L5" s="218"/>
      <c r="M5" s="218"/>
      <c r="N5" s="271" t="s">
        <v>80</v>
      </c>
      <c r="O5" s="241" t="s">
        <v>759</v>
      </c>
      <c r="P5" s="241"/>
      <c r="Q5" s="241"/>
      <c r="R5" s="241"/>
      <c r="S5" s="241"/>
      <c r="T5" s="241"/>
    </row>
    <row r="6" spans="1:20" ht="252" customHeight="1">
      <c r="A6" s="241"/>
      <c r="B6" s="241"/>
      <c r="C6" s="271"/>
      <c r="D6" s="271"/>
      <c r="E6" s="271"/>
      <c r="F6" s="271"/>
      <c r="G6" s="271"/>
      <c r="H6" s="46" t="s">
        <v>481</v>
      </c>
      <c r="I6" s="46" t="s">
        <v>482</v>
      </c>
      <c r="J6" s="46" t="s">
        <v>483</v>
      </c>
      <c r="K6" s="46" t="s">
        <v>484</v>
      </c>
      <c r="L6" s="46" t="s">
        <v>485</v>
      </c>
      <c r="M6" s="46" t="s">
        <v>486</v>
      </c>
      <c r="N6" s="271"/>
      <c r="O6" s="46" t="s">
        <v>487</v>
      </c>
      <c r="P6" s="46" t="s">
        <v>482</v>
      </c>
      <c r="Q6" s="46" t="s">
        <v>483</v>
      </c>
      <c r="R6" s="46" t="s">
        <v>484</v>
      </c>
      <c r="S6" s="46" t="s">
        <v>488</v>
      </c>
      <c r="T6" s="46" t="s">
        <v>486</v>
      </c>
    </row>
    <row r="7" spans="1:20" ht="14.25" customHeight="1">
      <c r="A7" s="23">
        <v>1</v>
      </c>
      <c r="B7" s="23">
        <v>2</v>
      </c>
      <c r="C7" s="23">
        <v>3</v>
      </c>
      <c r="D7" s="23">
        <v>4</v>
      </c>
      <c r="E7" s="23">
        <v>5</v>
      </c>
      <c r="F7" s="23">
        <v>6</v>
      </c>
      <c r="G7" s="3">
        <v>7</v>
      </c>
      <c r="H7" s="3">
        <v>8</v>
      </c>
      <c r="I7" s="3">
        <v>9</v>
      </c>
      <c r="J7" s="3">
        <v>10</v>
      </c>
      <c r="K7" s="3">
        <v>11</v>
      </c>
      <c r="L7" s="3">
        <v>12</v>
      </c>
      <c r="M7" s="3">
        <v>13</v>
      </c>
      <c r="N7" s="3">
        <v>14</v>
      </c>
      <c r="O7" s="3">
        <v>15</v>
      </c>
      <c r="P7" s="3">
        <v>16</v>
      </c>
      <c r="Q7" s="3">
        <v>17</v>
      </c>
      <c r="R7" s="3">
        <v>18</v>
      </c>
      <c r="S7" s="3">
        <v>19</v>
      </c>
      <c r="T7" s="3">
        <v>20</v>
      </c>
    </row>
    <row r="8" spans="1:20" ht="15.75">
      <c r="A8" s="47">
        <f>1!A8</f>
        <v>50</v>
      </c>
      <c r="B8" s="47">
        <f>'50'!B7</f>
        <v>0</v>
      </c>
      <c r="C8" s="23"/>
      <c r="D8" s="23"/>
      <c r="E8" s="23"/>
      <c r="F8" s="23"/>
      <c r="G8" s="18">
        <f>SUM(H8:M8)</f>
        <v>0</v>
      </c>
      <c r="H8" s="3"/>
      <c r="I8" s="3"/>
      <c r="J8" s="3"/>
      <c r="K8" s="3"/>
      <c r="L8" s="3"/>
      <c r="M8" s="3"/>
      <c r="N8" s="18">
        <f>SUM(O8:T8)</f>
        <v>0</v>
      </c>
      <c r="O8" s="23"/>
      <c r="P8" s="23"/>
      <c r="Q8" s="23"/>
      <c r="R8" s="23"/>
      <c r="S8" s="23"/>
      <c r="T8" s="23"/>
    </row>
    <row r="9" spans="1:14" s="20" customFormat="1" ht="10.5" customHeight="1">
      <c r="A9" s="20" t="s">
        <v>684</v>
      </c>
      <c r="B9" s="20" t="s">
        <v>684</v>
      </c>
      <c r="G9" s="20" t="s">
        <v>684</v>
      </c>
      <c r="N9" s="20" t="s">
        <v>684</v>
      </c>
    </row>
    <row r="10" spans="1:28" ht="16.5" customHeight="1">
      <c r="A10" s="236" t="s">
        <v>685</v>
      </c>
      <c r="B10" s="236"/>
      <c r="C10" s="233" t="s">
        <v>686</v>
      </c>
      <c r="D10" s="233"/>
      <c r="E10" s="233"/>
      <c r="F10" s="233"/>
      <c r="G10" s="233"/>
      <c r="H10" s="233"/>
      <c r="I10" s="233"/>
      <c r="J10" s="233"/>
      <c r="K10" s="233"/>
      <c r="L10" s="233"/>
      <c r="M10" s="233"/>
      <c r="N10" s="233"/>
      <c r="O10" s="233"/>
      <c r="P10" s="233"/>
      <c r="Q10" s="233"/>
      <c r="R10" s="233"/>
      <c r="S10" s="233"/>
      <c r="T10" s="233"/>
      <c r="U10" s="8"/>
      <c r="V10" s="8"/>
      <c r="W10" s="8"/>
      <c r="X10" s="8"/>
      <c r="Y10" s="8"/>
      <c r="Z10" s="8"/>
      <c r="AA10" s="8"/>
      <c r="AB10" s="8"/>
    </row>
    <row r="11" spans="1:28" ht="19.5" customHeight="1">
      <c r="A11" s="57"/>
      <c r="B11" s="57"/>
      <c r="C11" s="224" t="s">
        <v>489</v>
      </c>
      <c r="D11" s="224"/>
      <c r="E11" s="224"/>
      <c r="F11" s="224"/>
      <c r="G11" s="224"/>
      <c r="H11" s="224"/>
      <c r="I11" s="224"/>
      <c r="J11" s="224"/>
      <c r="K11" s="224"/>
      <c r="L11" s="224"/>
      <c r="M11" s="224"/>
      <c r="N11" s="224"/>
      <c r="O11" s="224"/>
      <c r="P11" s="224"/>
      <c r="Q11" s="224"/>
      <c r="R11" s="224"/>
      <c r="S11" s="224"/>
      <c r="T11" s="50"/>
      <c r="U11" s="8"/>
      <c r="V11" s="8"/>
      <c r="W11" s="8"/>
      <c r="X11" s="8"/>
      <c r="Y11" s="8"/>
      <c r="Z11" s="8"/>
      <c r="AA11" s="8"/>
      <c r="AB11" s="8"/>
    </row>
    <row r="12" spans="1:23" ht="15.75">
      <c r="A12" s="223"/>
      <c r="B12" s="223"/>
      <c r="C12" s="223"/>
      <c r="D12" s="223"/>
      <c r="E12" s="223"/>
      <c r="F12" s="223"/>
      <c r="G12" s="223"/>
      <c r="H12" s="223"/>
      <c r="I12" s="223"/>
      <c r="J12" s="223"/>
      <c r="K12" s="223"/>
      <c r="L12" s="223"/>
      <c r="M12" s="223"/>
      <c r="N12" s="223"/>
      <c r="O12" s="223"/>
      <c r="P12" s="223"/>
      <c r="Q12" s="223"/>
      <c r="R12" s="223"/>
      <c r="S12" s="223"/>
      <c r="T12" s="37"/>
      <c r="U12" s="37"/>
      <c r="V12" s="37"/>
      <c r="W12" s="37"/>
    </row>
  </sheetData>
  <sheetProtection/>
  <mergeCells count="19">
    <mergeCell ref="A1:B1"/>
    <mergeCell ref="O1:T1"/>
    <mergeCell ref="A2:T2"/>
    <mergeCell ref="A3:T3"/>
    <mergeCell ref="N4:T4"/>
    <mergeCell ref="C11:S11"/>
    <mergeCell ref="A12:S12"/>
    <mergeCell ref="F5:F6"/>
    <mergeCell ref="G5:G6"/>
    <mergeCell ref="H5:M5"/>
    <mergeCell ref="N5:N6"/>
    <mergeCell ref="O5:T5"/>
    <mergeCell ref="A10:B10"/>
    <mergeCell ref="C10:T10"/>
    <mergeCell ref="A5:A6"/>
    <mergeCell ref="B5:B6"/>
    <mergeCell ref="C5:C6"/>
    <mergeCell ref="D5:D6"/>
    <mergeCell ref="E5:E6"/>
  </mergeCells>
  <printOptions/>
  <pageMargins left="0.7086614173228347" right="0.7086614173228347" top="0.5118110236220472" bottom="0.7480314960629921" header="0.31496062992125984" footer="0.31496062992125984"/>
  <pageSetup horizontalDpi="600" verticalDpi="600" orientation="landscape" paperSize="9" scale="119" r:id="rId1"/>
</worksheet>
</file>

<file path=xl/worksheets/sheet93.xml><?xml version="1.0" encoding="utf-8"?>
<worksheet xmlns="http://schemas.openxmlformats.org/spreadsheetml/2006/main" xmlns:r="http://schemas.openxmlformats.org/officeDocument/2006/relationships">
  <sheetPr>
    <tabColor theme="0"/>
  </sheetPr>
  <dimension ref="A1:AA11"/>
  <sheetViews>
    <sheetView view="pageBreakPreview" zoomScale="115" zoomScaleSheetLayoutView="115" zoomScalePageLayoutView="0" workbookViewId="0" topLeftCell="A1">
      <selection activeCell="B4" sqref="B4:B6"/>
    </sheetView>
  </sheetViews>
  <sheetFormatPr defaultColWidth="9.140625" defaultRowHeight="15"/>
  <cols>
    <col min="1" max="1" width="6.00390625" style="1" customWidth="1"/>
    <col min="2" max="2" width="9.28125" style="1" customWidth="1"/>
    <col min="3" max="3" width="7.7109375" style="1" customWidth="1"/>
    <col min="4" max="4" width="6.28125" style="1" customWidth="1"/>
    <col min="5" max="5" width="4.7109375" style="1" customWidth="1"/>
    <col min="6" max="10" width="5.7109375" style="1" customWidth="1"/>
    <col min="11" max="11" width="9.7109375" style="1" customWidth="1"/>
    <col min="12" max="12" width="8.28125" style="1" customWidth="1"/>
    <col min="13" max="17" width="4.7109375" style="1" customWidth="1"/>
    <col min="18" max="16384" width="9.140625" style="1" customWidth="1"/>
  </cols>
  <sheetData>
    <row r="1" spans="2:17" ht="15.75">
      <c r="B1" s="100"/>
      <c r="C1" s="100"/>
      <c r="D1" s="100"/>
      <c r="E1" s="100"/>
      <c r="F1" s="100"/>
      <c r="G1" s="100"/>
      <c r="H1" s="100"/>
      <c r="I1" s="100"/>
      <c r="J1" s="100"/>
      <c r="K1" s="100"/>
      <c r="L1" s="100"/>
      <c r="M1" s="100"/>
      <c r="N1" s="100"/>
      <c r="O1" s="239" t="s">
        <v>81</v>
      </c>
      <c r="P1" s="239"/>
      <c r="Q1" s="239"/>
    </row>
    <row r="2" spans="1:17" ht="51" customHeight="1">
      <c r="A2" s="234" t="s">
        <v>82</v>
      </c>
      <c r="B2" s="234"/>
      <c r="C2" s="234"/>
      <c r="D2" s="234"/>
      <c r="E2" s="234"/>
      <c r="F2" s="234"/>
      <c r="G2" s="234"/>
      <c r="H2" s="234"/>
      <c r="I2" s="234"/>
      <c r="J2" s="234"/>
      <c r="K2" s="234"/>
      <c r="L2" s="234"/>
      <c r="M2" s="234"/>
      <c r="N2" s="234"/>
      <c r="O2" s="234"/>
      <c r="P2" s="234"/>
      <c r="Q2" s="234"/>
    </row>
    <row r="3" spans="1:17" ht="14.25" customHeight="1">
      <c r="A3" s="14"/>
      <c r="B3" s="14"/>
      <c r="C3" s="14"/>
      <c r="D3" s="14"/>
      <c r="E3" s="14"/>
      <c r="F3" s="14"/>
      <c r="G3" s="14"/>
      <c r="H3" s="14"/>
      <c r="I3" s="14"/>
      <c r="J3" s="14"/>
      <c r="K3" s="14"/>
      <c r="L3" s="14"/>
      <c r="M3" s="288" t="s">
        <v>5</v>
      </c>
      <c r="N3" s="289"/>
      <c r="O3" s="289"/>
      <c r="P3" s="289"/>
      <c r="Q3" s="289"/>
    </row>
    <row r="4" spans="1:17" ht="61.5" customHeight="1">
      <c r="A4" s="241" t="s">
        <v>676</v>
      </c>
      <c r="B4" s="241" t="s">
        <v>434</v>
      </c>
      <c r="C4" s="271" t="s">
        <v>83</v>
      </c>
      <c r="D4" s="271" t="s">
        <v>492</v>
      </c>
      <c r="E4" s="263" t="s">
        <v>755</v>
      </c>
      <c r="F4" s="241" t="s">
        <v>493</v>
      </c>
      <c r="G4" s="241"/>
      <c r="H4" s="241"/>
      <c r="I4" s="241"/>
      <c r="J4" s="241"/>
      <c r="K4" s="218" t="s">
        <v>494</v>
      </c>
      <c r="L4" s="218"/>
      <c r="M4" s="241" t="s">
        <v>493</v>
      </c>
      <c r="N4" s="241"/>
      <c r="O4" s="241"/>
      <c r="P4" s="241"/>
      <c r="Q4" s="241"/>
    </row>
    <row r="5" spans="1:17" ht="104.25" customHeight="1">
      <c r="A5" s="241"/>
      <c r="B5" s="241"/>
      <c r="C5" s="271"/>
      <c r="D5" s="271"/>
      <c r="E5" s="264"/>
      <c r="F5" s="46" t="s">
        <v>495</v>
      </c>
      <c r="G5" s="46" t="s">
        <v>496</v>
      </c>
      <c r="H5" s="46" t="s">
        <v>497</v>
      </c>
      <c r="I5" s="46" t="s">
        <v>498</v>
      </c>
      <c r="J5" s="46" t="s">
        <v>499</v>
      </c>
      <c r="K5" s="23" t="s">
        <v>500</v>
      </c>
      <c r="L5" s="23" t="s">
        <v>755</v>
      </c>
      <c r="M5" s="46" t="s">
        <v>495</v>
      </c>
      <c r="N5" s="46" t="s">
        <v>496</v>
      </c>
      <c r="O5" s="46" t="s">
        <v>497</v>
      </c>
      <c r="P5" s="46" t="s">
        <v>498</v>
      </c>
      <c r="Q5" s="46" t="s">
        <v>499</v>
      </c>
    </row>
    <row r="6" spans="1:17" ht="15.75">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17" ht="15.75">
      <c r="A7" s="47">
        <f>1!A8</f>
        <v>50</v>
      </c>
      <c r="B7" s="47">
        <f>'51'!B8</f>
        <v>0</v>
      </c>
      <c r="C7" s="47">
        <f>'46'!Q8</f>
        <v>0</v>
      </c>
      <c r="D7" s="18">
        <f>SUM(F7:J7)</f>
        <v>0</v>
      </c>
      <c r="E7" s="18" t="e">
        <f>C7/D7*100</f>
        <v>#DIV/0!</v>
      </c>
      <c r="F7" s="3"/>
      <c r="G7" s="3"/>
      <c r="H7" s="3"/>
      <c r="I7" s="3"/>
      <c r="J7" s="3"/>
      <c r="K7" s="18">
        <f>SUM(M7:Q7)</f>
        <v>0</v>
      </c>
      <c r="L7" s="18" t="e">
        <f>K7/D7*100</f>
        <v>#DIV/0!</v>
      </c>
      <c r="M7" s="23"/>
      <c r="N7" s="23"/>
      <c r="O7" s="23"/>
      <c r="P7" s="23"/>
      <c r="Q7" s="23"/>
    </row>
    <row r="8" spans="1:12" s="7" customFormat="1" ht="15.75">
      <c r="A8" s="7" t="s">
        <v>684</v>
      </c>
      <c r="B8" s="7" t="s">
        <v>684</v>
      </c>
      <c r="C8" s="7" t="s">
        <v>684</v>
      </c>
      <c r="D8" s="7" t="s">
        <v>684</v>
      </c>
      <c r="E8" s="7" t="s">
        <v>684</v>
      </c>
      <c r="K8" s="7" t="s">
        <v>684</v>
      </c>
      <c r="L8" s="7" t="s">
        <v>684</v>
      </c>
    </row>
    <row r="9" spans="1:27" ht="18" customHeight="1">
      <c r="A9" s="62" t="s">
        <v>685</v>
      </c>
      <c r="B9" s="224" t="s">
        <v>686</v>
      </c>
      <c r="C9" s="224"/>
      <c r="D9" s="224"/>
      <c r="E9" s="224"/>
      <c r="F9" s="224"/>
      <c r="G9" s="224"/>
      <c r="H9" s="224"/>
      <c r="I9" s="224"/>
      <c r="J9" s="224"/>
      <c r="K9" s="224"/>
      <c r="L9" s="224"/>
      <c r="M9" s="224"/>
      <c r="N9" s="224"/>
      <c r="O9" s="224"/>
      <c r="P9" s="224"/>
      <c r="Q9" s="224"/>
      <c r="R9" s="224"/>
      <c r="S9" s="50"/>
      <c r="T9" s="8"/>
      <c r="U9" s="8"/>
      <c r="V9" s="8"/>
      <c r="W9" s="8"/>
      <c r="X9" s="8"/>
      <c r="Y9" s="8"/>
      <c r="Z9" s="8"/>
      <c r="AA9" s="8"/>
    </row>
    <row r="10" spans="1:27" ht="18" customHeight="1">
      <c r="A10" s="57"/>
      <c r="B10" s="224" t="s">
        <v>501</v>
      </c>
      <c r="C10" s="224"/>
      <c r="D10" s="224"/>
      <c r="E10" s="224"/>
      <c r="F10" s="224"/>
      <c r="G10" s="224"/>
      <c r="H10" s="224"/>
      <c r="I10" s="224"/>
      <c r="J10" s="224"/>
      <c r="K10" s="224"/>
      <c r="L10" s="224"/>
      <c r="M10" s="224"/>
      <c r="N10" s="224"/>
      <c r="O10" s="224"/>
      <c r="P10" s="85"/>
      <c r="Q10" s="85"/>
      <c r="R10" s="85"/>
      <c r="S10" s="50"/>
      <c r="T10" s="8"/>
      <c r="U10" s="8"/>
      <c r="V10" s="8"/>
      <c r="W10" s="8"/>
      <c r="X10" s="8"/>
      <c r="Y10" s="8"/>
      <c r="Z10" s="8"/>
      <c r="AA10" s="8"/>
    </row>
    <row r="11" spans="1:22" ht="15.75">
      <c r="A11" s="223"/>
      <c r="B11" s="223"/>
      <c r="C11" s="223"/>
      <c r="D11" s="223"/>
      <c r="E11" s="223"/>
      <c r="F11" s="223"/>
      <c r="G11" s="223"/>
      <c r="H11" s="223"/>
      <c r="I11" s="223"/>
      <c r="J11" s="223"/>
      <c r="K11" s="223"/>
      <c r="L11" s="223"/>
      <c r="M11" s="223"/>
      <c r="N11" s="223"/>
      <c r="O11" s="223"/>
      <c r="P11" s="223"/>
      <c r="Q11" s="223"/>
      <c r="R11" s="223"/>
      <c r="S11" s="37"/>
      <c r="T11" s="37"/>
      <c r="U11" s="37"/>
      <c r="V11" s="37"/>
    </row>
  </sheetData>
  <sheetProtection/>
  <mergeCells count="14">
    <mergeCell ref="B9:R9"/>
    <mergeCell ref="B10:O10"/>
    <mergeCell ref="A11:R11"/>
    <mergeCell ref="D4:D5"/>
    <mergeCell ref="E4:E5"/>
    <mergeCell ref="F4:J4"/>
    <mergeCell ref="K4:L4"/>
    <mergeCell ref="O1:Q1"/>
    <mergeCell ref="A2:Q2"/>
    <mergeCell ref="M3:Q3"/>
    <mergeCell ref="A4:A5"/>
    <mergeCell ref="B4:B5"/>
    <mergeCell ref="C4:C5"/>
    <mergeCell ref="M4:Q4"/>
  </mergeCell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94.xml><?xml version="1.0" encoding="utf-8"?>
<worksheet xmlns="http://schemas.openxmlformats.org/spreadsheetml/2006/main" xmlns:r="http://schemas.openxmlformats.org/officeDocument/2006/relationships">
  <sheetPr>
    <tabColor theme="0"/>
  </sheetPr>
  <dimension ref="A1:AF11"/>
  <sheetViews>
    <sheetView view="pageBreakPreview" zoomScale="110" zoomScaleSheetLayoutView="110" zoomScalePageLayoutView="0" workbookViewId="0" topLeftCell="A2">
      <selection activeCell="B5" sqref="B5:B6"/>
    </sheetView>
  </sheetViews>
  <sheetFormatPr defaultColWidth="9.140625" defaultRowHeight="15"/>
  <cols>
    <col min="1" max="1" width="6.00390625" style="1" customWidth="1"/>
    <col min="2" max="2" width="9.8515625" style="1" customWidth="1"/>
    <col min="3" max="3" width="7.7109375" style="1" customWidth="1"/>
    <col min="4" max="4" width="8.421875" style="1" customWidth="1"/>
    <col min="5" max="5" width="4.57421875" style="1" customWidth="1"/>
    <col min="6" max="6" width="4.28125" style="1" customWidth="1"/>
    <col min="7" max="7" width="4.57421875" style="1" customWidth="1"/>
    <col min="8" max="10" width="5.140625" style="1" customWidth="1"/>
    <col min="11" max="20" width="4.00390625" style="1" customWidth="1"/>
    <col min="21" max="21" width="4.140625" style="1" customWidth="1"/>
    <col min="22" max="22" width="4.421875" style="1" customWidth="1"/>
    <col min="23" max="16384" width="9.140625" style="1" customWidth="1"/>
  </cols>
  <sheetData>
    <row r="1" spans="2:22" ht="15.75">
      <c r="B1" s="100"/>
      <c r="C1" s="100"/>
      <c r="D1" s="100"/>
      <c r="E1" s="100"/>
      <c r="F1" s="100"/>
      <c r="G1" s="100"/>
      <c r="H1" s="100"/>
      <c r="I1" s="100"/>
      <c r="J1" s="100"/>
      <c r="K1" s="100"/>
      <c r="L1" s="100"/>
      <c r="M1" s="100"/>
      <c r="N1" s="100"/>
      <c r="O1" s="100"/>
      <c r="P1" s="100"/>
      <c r="Q1" s="239" t="s">
        <v>84</v>
      </c>
      <c r="R1" s="239"/>
      <c r="S1" s="239"/>
      <c r="T1" s="239"/>
      <c r="U1" s="239"/>
      <c r="V1" s="239"/>
    </row>
    <row r="2" spans="1:22" ht="51" customHeight="1">
      <c r="A2" s="234" t="s">
        <v>85</v>
      </c>
      <c r="B2" s="234"/>
      <c r="C2" s="234"/>
      <c r="D2" s="234"/>
      <c r="E2" s="234"/>
      <c r="F2" s="234"/>
      <c r="G2" s="234"/>
      <c r="H2" s="234"/>
      <c r="I2" s="234"/>
      <c r="J2" s="234"/>
      <c r="K2" s="234"/>
      <c r="L2" s="234"/>
      <c r="M2" s="234"/>
      <c r="N2" s="234"/>
      <c r="O2" s="234"/>
      <c r="P2" s="234"/>
      <c r="Q2" s="234"/>
      <c r="R2" s="234"/>
      <c r="S2" s="234"/>
      <c r="T2" s="234"/>
      <c r="U2" s="234"/>
      <c r="V2" s="234"/>
    </row>
    <row r="3" spans="1:22" ht="14.25" customHeight="1">
      <c r="A3" s="14"/>
      <c r="B3" s="14"/>
      <c r="C3" s="14"/>
      <c r="D3" s="14"/>
      <c r="E3" s="14"/>
      <c r="F3" s="14"/>
      <c r="G3" s="14"/>
      <c r="H3" s="14"/>
      <c r="I3" s="14"/>
      <c r="J3" s="14"/>
      <c r="K3" s="14"/>
      <c r="L3" s="14"/>
      <c r="M3" s="307" t="s">
        <v>5</v>
      </c>
      <c r="N3" s="307"/>
      <c r="O3" s="307"/>
      <c r="P3" s="307"/>
      <c r="Q3" s="307"/>
      <c r="R3" s="307"/>
      <c r="S3" s="307"/>
      <c r="T3" s="307"/>
      <c r="U3" s="307"/>
      <c r="V3" s="307"/>
    </row>
    <row r="4" spans="1:22" ht="30" customHeight="1">
      <c r="A4" s="241" t="s">
        <v>676</v>
      </c>
      <c r="B4" s="241" t="s">
        <v>434</v>
      </c>
      <c r="C4" s="271" t="s">
        <v>491</v>
      </c>
      <c r="D4" s="271" t="s">
        <v>503</v>
      </c>
      <c r="E4" s="241" t="s">
        <v>463</v>
      </c>
      <c r="F4" s="241"/>
      <c r="G4" s="241"/>
      <c r="H4" s="241"/>
      <c r="I4" s="241"/>
      <c r="J4" s="241"/>
      <c r="K4" s="241"/>
      <c r="L4" s="241"/>
      <c r="M4" s="241"/>
      <c r="N4" s="241"/>
      <c r="O4" s="241"/>
      <c r="P4" s="241"/>
      <c r="Q4" s="241"/>
      <c r="R4" s="241"/>
      <c r="S4" s="241"/>
      <c r="T4" s="241"/>
      <c r="U4" s="241"/>
      <c r="V4" s="241"/>
    </row>
    <row r="5" spans="1:22" ht="159.75" customHeight="1">
      <c r="A5" s="241"/>
      <c r="B5" s="241"/>
      <c r="C5" s="271"/>
      <c r="D5" s="271"/>
      <c r="E5" s="46" t="s">
        <v>504</v>
      </c>
      <c r="F5" s="66" t="s">
        <v>755</v>
      </c>
      <c r="G5" s="46" t="s">
        <v>505</v>
      </c>
      <c r="H5" s="46" t="s">
        <v>755</v>
      </c>
      <c r="I5" s="46" t="s">
        <v>506</v>
      </c>
      <c r="J5" s="46" t="s">
        <v>755</v>
      </c>
      <c r="K5" s="46" t="s">
        <v>507</v>
      </c>
      <c r="L5" s="46" t="s">
        <v>755</v>
      </c>
      <c r="M5" s="46" t="s">
        <v>508</v>
      </c>
      <c r="N5" s="46" t="s">
        <v>755</v>
      </c>
      <c r="O5" s="46" t="s">
        <v>509</v>
      </c>
      <c r="P5" s="46" t="s">
        <v>755</v>
      </c>
      <c r="Q5" s="46" t="s">
        <v>510</v>
      </c>
      <c r="R5" s="46" t="s">
        <v>755</v>
      </c>
      <c r="S5" s="46" t="s">
        <v>511</v>
      </c>
      <c r="T5" s="46" t="s">
        <v>755</v>
      </c>
      <c r="U5" s="46" t="s">
        <v>512</v>
      </c>
      <c r="V5" s="66" t="s">
        <v>755</v>
      </c>
    </row>
    <row r="6" spans="1:22" ht="15.75">
      <c r="A6" s="23">
        <v>1</v>
      </c>
      <c r="B6" s="23">
        <v>2</v>
      </c>
      <c r="C6" s="3">
        <v>3</v>
      </c>
      <c r="D6" s="23">
        <v>4</v>
      </c>
      <c r="E6" s="3">
        <v>5</v>
      </c>
      <c r="F6" s="23">
        <v>6</v>
      </c>
      <c r="G6" s="3">
        <v>7</v>
      </c>
      <c r="H6" s="23">
        <v>8</v>
      </c>
      <c r="I6" s="3">
        <v>9</v>
      </c>
      <c r="J6" s="23">
        <v>10</v>
      </c>
      <c r="K6" s="3">
        <v>11</v>
      </c>
      <c r="L6" s="23">
        <v>12</v>
      </c>
      <c r="M6" s="3">
        <v>13</v>
      </c>
      <c r="N6" s="23">
        <v>14</v>
      </c>
      <c r="O6" s="3">
        <v>15</v>
      </c>
      <c r="P6" s="23">
        <v>16</v>
      </c>
      <c r="Q6" s="3">
        <v>17</v>
      </c>
      <c r="R6" s="23">
        <v>18</v>
      </c>
      <c r="S6" s="3">
        <v>19</v>
      </c>
      <c r="T6" s="23">
        <v>20</v>
      </c>
      <c r="U6" s="3">
        <v>21</v>
      </c>
      <c r="V6" s="23">
        <v>22</v>
      </c>
    </row>
    <row r="7" spans="1:22" s="101" customFormat="1" ht="15.75">
      <c r="A7" s="15">
        <f>1!A8</f>
        <v>50</v>
      </c>
      <c r="B7" s="15">
        <f>'52'!B7</f>
        <v>0</v>
      </c>
      <c r="C7" s="15">
        <f>'46'!P8</f>
        <v>0</v>
      </c>
      <c r="D7" s="18">
        <f>E7+G7+K7+M7+U7+I7+O7+Q7+S7</f>
        <v>0</v>
      </c>
      <c r="E7" s="23"/>
      <c r="F7" s="18" t="e">
        <f>E7/C7*100</f>
        <v>#DIV/0!</v>
      </c>
      <c r="G7" s="23"/>
      <c r="H7" s="18" t="e">
        <f>G7/C7*100</f>
        <v>#DIV/0!</v>
      </c>
      <c r="I7" s="23"/>
      <c r="J7" s="18" t="e">
        <f>I7/C7*100</f>
        <v>#DIV/0!</v>
      </c>
      <c r="K7" s="23"/>
      <c r="L7" s="18" t="e">
        <f>K7/C7*100</f>
        <v>#DIV/0!</v>
      </c>
      <c r="M7" s="23"/>
      <c r="N7" s="18" t="e">
        <f>M7/C7*100</f>
        <v>#DIV/0!</v>
      </c>
      <c r="O7" s="23"/>
      <c r="P7" s="18" t="e">
        <f>O7/C7*100</f>
        <v>#DIV/0!</v>
      </c>
      <c r="Q7" s="23"/>
      <c r="R7" s="18" t="e">
        <f>Q7/C7*100</f>
        <v>#DIV/0!</v>
      </c>
      <c r="S7" s="23"/>
      <c r="T7" s="18" t="e">
        <f>S7/C7*100</f>
        <v>#DIV/0!</v>
      </c>
      <c r="U7" s="23"/>
      <c r="V7" s="18" t="e">
        <f>U7/C7*100</f>
        <v>#DIV/0!</v>
      </c>
    </row>
    <row r="8" s="89" customFormat="1" ht="12" customHeight="1"/>
    <row r="9" spans="1:32" ht="36" customHeight="1">
      <c r="A9" s="236" t="s">
        <v>685</v>
      </c>
      <c r="B9" s="236"/>
      <c r="C9" s="224" t="s">
        <v>513</v>
      </c>
      <c r="D9" s="224"/>
      <c r="E9" s="224"/>
      <c r="F9" s="224"/>
      <c r="G9" s="224"/>
      <c r="H9" s="224"/>
      <c r="I9" s="224"/>
      <c r="J9" s="224"/>
      <c r="K9" s="224"/>
      <c r="L9" s="224"/>
      <c r="M9" s="224"/>
      <c r="N9" s="224"/>
      <c r="O9" s="224"/>
      <c r="P9" s="224"/>
      <c r="Q9" s="224"/>
      <c r="R9" s="224"/>
      <c r="S9" s="224"/>
      <c r="T9" s="224"/>
      <c r="U9" s="224"/>
      <c r="V9" s="224"/>
      <c r="W9" s="50"/>
      <c r="X9" s="50"/>
      <c r="Y9" s="8"/>
      <c r="Z9" s="8"/>
      <c r="AA9" s="8"/>
      <c r="AB9" s="8"/>
      <c r="AC9" s="8"/>
      <c r="AD9" s="8"/>
      <c r="AE9" s="8"/>
      <c r="AF9" s="8"/>
    </row>
    <row r="10" spans="1:32" ht="18" customHeight="1">
      <c r="A10" s="57"/>
      <c r="B10" s="57"/>
      <c r="C10" s="224" t="s">
        <v>514</v>
      </c>
      <c r="D10" s="224"/>
      <c r="E10" s="224"/>
      <c r="F10" s="224"/>
      <c r="G10" s="224"/>
      <c r="H10" s="224"/>
      <c r="I10" s="224"/>
      <c r="J10" s="224"/>
      <c r="K10" s="224"/>
      <c r="L10" s="224"/>
      <c r="M10" s="224"/>
      <c r="N10" s="224"/>
      <c r="O10" s="224"/>
      <c r="P10" s="224"/>
      <c r="Q10" s="224"/>
      <c r="R10" s="224"/>
      <c r="S10" s="224"/>
      <c r="T10" s="224"/>
      <c r="U10" s="224"/>
      <c r="V10" s="224"/>
      <c r="W10" s="85"/>
      <c r="X10" s="50"/>
      <c r="Y10" s="8"/>
      <c r="Z10" s="8"/>
      <c r="AA10" s="8"/>
      <c r="AB10" s="8"/>
      <c r="AC10" s="8"/>
      <c r="AD10" s="8"/>
      <c r="AE10" s="8"/>
      <c r="AF10" s="8"/>
    </row>
    <row r="11" spans="1:27" ht="15.75">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37"/>
      <c r="Y11" s="37"/>
      <c r="Z11" s="37"/>
      <c r="AA11" s="37"/>
    </row>
  </sheetData>
  <sheetProtection/>
  <mergeCells count="12">
    <mergeCell ref="A9:B9"/>
    <mergeCell ref="C9:V9"/>
    <mergeCell ref="C10:V10"/>
    <mergeCell ref="A11:W11"/>
    <mergeCell ref="Q1:V1"/>
    <mergeCell ref="A2:V2"/>
    <mergeCell ref="M3:V3"/>
    <mergeCell ref="A4:A5"/>
    <mergeCell ref="B4:B5"/>
    <mergeCell ref="C4:C5"/>
    <mergeCell ref="D4:D5"/>
    <mergeCell ref="E4:V4"/>
  </mergeCells>
  <printOptions/>
  <pageMargins left="0.7086614173228347" right="0.7086614173228347" top="0.7480314960629921" bottom="0.7480314960629921" header="0.31496062992125984" footer="0.31496062992125984"/>
  <pageSetup horizontalDpi="600" verticalDpi="600" orientation="landscape" paperSize="9" scale="111" r:id="rId1"/>
</worksheet>
</file>

<file path=xl/worksheets/sheet95.xml><?xml version="1.0" encoding="utf-8"?>
<worksheet xmlns="http://schemas.openxmlformats.org/spreadsheetml/2006/main" xmlns:r="http://schemas.openxmlformats.org/officeDocument/2006/relationships">
  <sheetPr>
    <tabColor theme="0"/>
  </sheetPr>
  <dimension ref="A1:AA11"/>
  <sheetViews>
    <sheetView view="pageBreakPreview" zoomScale="115" zoomScaleSheetLayoutView="115" zoomScalePageLayoutView="0" workbookViewId="0" topLeftCell="A2">
      <selection activeCell="B5" sqref="B5:B6"/>
    </sheetView>
  </sheetViews>
  <sheetFormatPr defaultColWidth="9.140625" defaultRowHeight="15"/>
  <cols>
    <col min="1" max="1" width="6.00390625" style="1" customWidth="1"/>
    <col min="2" max="2" width="9.8515625" style="1" customWidth="1"/>
    <col min="3" max="3" width="7.7109375" style="1" customWidth="1"/>
    <col min="4" max="4" width="6.28125" style="1" customWidth="1"/>
    <col min="5" max="5" width="4.7109375" style="1" customWidth="1"/>
    <col min="6" max="10" width="5.7109375" style="1" customWidth="1"/>
    <col min="11" max="11" width="9.7109375" style="1" customWidth="1"/>
    <col min="12" max="12" width="6.140625" style="1" customWidth="1"/>
    <col min="13" max="17" width="4.7109375" style="1" customWidth="1"/>
    <col min="18" max="16384" width="9.140625" style="1" customWidth="1"/>
  </cols>
  <sheetData>
    <row r="1" spans="2:17" ht="15.75">
      <c r="B1" s="100"/>
      <c r="C1" s="100"/>
      <c r="D1" s="100"/>
      <c r="E1" s="100"/>
      <c r="F1" s="100"/>
      <c r="G1" s="100"/>
      <c r="H1" s="100"/>
      <c r="I1" s="100"/>
      <c r="J1" s="100"/>
      <c r="K1" s="100"/>
      <c r="L1" s="100"/>
      <c r="M1" s="100"/>
      <c r="N1" s="100"/>
      <c r="O1" s="239" t="s">
        <v>86</v>
      </c>
      <c r="P1" s="239"/>
      <c r="Q1" s="239"/>
    </row>
    <row r="2" spans="1:17" ht="63" customHeight="1">
      <c r="A2" s="234" t="s">
        <v>87</v>
      </c>
      <c r="B2" s="234"/>
      <c r="C2" s="234"/>
      <c r="D2" s="234"/>
      <c r="E2" s="234"/>
      <c r="F2" s="234"/>
      <c r="G2" s="234"/>
      <c r="H2" s="234"/>
      <c r="I2" s="234"/>
      <c r="J2" s="234"/>
      <c r="K2" s="234"/>
      <c r="L2" s="234"/>
      <c r="M2" s="234"/>
      <c r="N2" s="234"/>
      <c r="O2" s="234"/>
      <c r="P2" s="234"/>
      <c r="Q2" s="234"/>
    </row>
    <row r="3" spans="1:17" ht="14.25" customHeight="1">
      <c r="A3" s="14"/>
      <c r="B3" s="14"/>
      <c r="C3" s="14"/>
      <c r="D3" s="14"/>
      <c r="E3" s="14"/>
      <c r="F3" s="14"/>
      <c r="G3" s="14"/>
      <c r="H3" s="14"/>
      <c r="I3" s="14"/>
      <c r="J3" s="14"/>
      <c r="K3" s="14"/>
      <c r="L3" s="14"/>
      <c r="M3" s="288" t="s">
        <v>5</v>
      </c>
      <c r="N3" s="289"/>
      <c r="O3" s="289"/>
      <c r="P3" s="289"/>
      <c r="Q3" s="289"/>
    </row>
    <row r="4" spans="1:17" ht="61.5" customHeight="1">
      <c r="A4" s="241" t="s">
        <v>676</v>
      </c>
      <c r="B4" s="241" t="s">
        <v>434</v>
      </c>
      <c r="C4" s="271" t="s">
        <v>83</v>
      </c>
      <c r="D4" s="271" t="s">
        <v>516</v>
      </c>
      <c r="E4" s="263" t="s">
        <v>755</v>
      </c>
      <c r="F4" s="241" t="s">
        <v>493</v>
      </c>
      <c r="G4" s="241"/>
      <c r="H4" s="241"/>
      <c r="I4" s="241"/>
      <c r="J4" s="241"/>
      <c r="K4" s="218" t="s">
        <v>517</v>
      </c>
      <c r="L4" s="218"/>
      <c r="M4" s="241" t="s">
        <v>493</v>
      </c>
      <c r="N4" s="241"/>
      <c r="O4" s="241"/>
      <c r="P4" s="241"/>
      <c r="Q4" s="241"/>
    </row>
    <row r="5" spans="1:17" ht="104.25" customHeight="1">
      <c r="A5" s="241"/>
      <c r="B5" s="241"/>
      <c r="C5" s="271"/>
      <c r="D5" s="271"/>
      <c r="E5" s="264"/>
      <c r="F5" s="46" t="s">
        <v>495</v>
      </c>
      <c r="G5" s="46" t="s">
        <v>496</v>
      </c>
      <c r="H5" s="46" t="s">
        <v>497</v>
      </c>
      <c r="I5" s="46" t="s">
        <v>498</v>
      </c>
      <c r="J5" s="46" t="s">
        <v>499</v>
      </c>
      <c r="K5" s="23" t="s">
        <v>500</v>
      </c>
      <c r="L5" s="23" t="s">
        <v>755</v>
      </c>
      <c r="M5" s="46" t="s">
        <v>495</v>
      </c>
      <c r="N5" s="46" t="s">
        <v>496</v>
      </c>
      <c r="O5" s="46" t="s">
        <v>497</v>
      </c>
      <c r="P5" s="46" t="s">
        <v>498</v>
      </c>
      <c r="Q5" s="46" t="s">
        <v>499</v>
      </c>
    </row>
    <row r="6" spans="1:17" ht="15.75">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17" ht="15.75">
      <c r="A7" s="47">
        <f>1!A8</f>
        <v>50</v>
      </c>
      <c r="B7" s="47">
        <f>'52'!B7</f>
        <v>0</v>
      </c>
      <c r="C7" s="47">
        <f>'46'!P8</f>
        <v>0</v>
      </c>
      <c r="D7" s="18">
        <f>SUM(F7:J7)</f>
        <v>0</v>
      </c>
      <c r="E7" s="18" t="e">
        <f>C7/D7*100</f>
        <v>#DIV/0!</v>
      </c>
      <c r="F7" s="3"/>
      <c r="G7" s="3"/>
      <c r="H7" s="3"/>
      <c r="I7" s="3"/>
      <c r="J7" s="3"/>
      <c r="K7" s="18">
        <f>SUM(M7:Q7)</f>
        <v>0</v>
      </c>
      <c r="L7" s="18" t="e">
        <f>K7/D7*100</f>
        <v>#DIV/0!</v>
      </c>
      <c r="M7" s="23"/>
      <c r="N7" s="23"/>
      <c r="O7" s="23"/>
      <c r="P7" s="23"/>
      <c r="Q7" s="23"/>
    </row>
    <row r="8" spans="1:12" s="7" customFormat="1" ht="15.75">
      <c r="A8" s="7" t="s">
        <v>684</v>
      </c>
      <c r="B8" s="7" t="s">
        <v>684</v>
      </c>
      <c r="C8" s="7" t="s">
        <v>684</v>
      </c>
      <c r="D8" s="7" t="s">
        <v>684</v>
      </c>
      <c r="E8" s="7" t="s">
        <v>684</v>
      </c>
      <c r="K8" s="7" t="s">
        <v>684</v>
      </c>
      <c r="L8" s="7" t="s">
        <v>684</v>
      </c>
    </row>
    <row r="9" spans="1:27" ht="18" customHeight="1">
      <c r="A9" s="75" t="s">
        <v>685</v>
      </c>
      <c r="B9" s="224" t="s">
        <v>686</v>
      </c>
      <c r="C9" s="224"/>
      <c r="D9" s="224"/>
      <c r="E9" s="224"/>
      <c r="F9" s="224"/>
      <c r="G9" s="224"/>
      <c r="H9" s="224"/>
      <c r="I9" s="224"/>
      <c r="J9" s="224"/>
      <c r="K9" s="224"/>
      <c r="L9" s="224"/>
      <c r="M9" s="224"/>
      <c r="N9" s="224"/>
      <c r="O9" s="224"/>
      <c r="P9" s="224"/>
      <c r="Q9" s="224"/>
      <c r="R9" s="50"/>
      <c r="S9" s="50"/>
      <c r="T9" s="8"/>
      <c r="U9" s="8"/>
      <c r="V9" s="8"/>
      <c r="W9" s="8"/>
      <c r="X9" s="8"/>
      <c r="Y9" s="8"/>
      <c r="Z9" s="8"/>
      <c r="AA9" s="8"/>
    </row>
    <row r="10" spans="1:27" ht="18" customHeight="1">
      <c r="A10" s="57"/>
      <c r="B10" s="224" t="s">
        <v>501</v>
      </c>
      <c r="C10" s="224"/>
      <c r="D10" s="224"/>
      <c r="E10" s="224"/>
      <c r="F10" s="224"/>
      <c r="G10" s="224"/>
      <c r="H10" s="224"/>
      <c r="I10" s="224"/>
      <c r="J10" s="224"/>
      <c r="K10" s="224"/>
      <c r="L10" s="224"/>
      <c r="M10" s="224"/>
      <c r="N10" s="224"/>
      <c r="O10" s="224"/>
      <c r="P10" s="85"/>
      <c r="Q10" s="85"/>
      <c r="R10" s="85"/>
      <c r="S10" s="50"/>
      <c r="T10" s="8"/>
      <c r="U10" s="8"/>
      <c r="V10" s="8"/>
      <c r="W10" s="8"/>
      <c r="X10" s="8"/>
      <c r="Y10" s="8"/>
      <c r="Z10" s="8"/>
      <c r="AA10" s="8"/>
    </row>
    <row r="11" spans="1:22" ht="15.75">
      <c r="A11" s="223"/>
      <c r="B11" s="223"/>
      <c r="C11" s="223"/>
      <c r="D11" s="223"/>
      <c r="E11" s="223"/>
      <c r="F11" s="223"/>
      <c r="G11" s="223"/>
      <c r="H11" s="223"/>
      <c r="I11" s="223"/>
      <c r="J11" s="223"/>
      <c r="K11" s="223"/>
      <c r="L11" s="223"/>
      <c r="M11" s="223"/>
      <c r="N11" s="223"/>
      <c r="O11" s="223"/>
      <c r="P11" s="223"/>
      <c r="Q11" s="223"/>
      <c r="R11" s="223"/>
      <c r="S11" s="37"/>
      <c r="T11" s="37"/>
      <c r="U11" s="37"/>
      <c r="V11" s="37"/>
    </row>
  </sheetData>
  <sheetProtection/>
  <mergeCells count="14">
    <mergeCell ref="B9:Q9"/>
    <mergeCell ref="B10:O10"/>
    <mergeCell ref="A11:R11"/>
    <mergeCell ref="D4:D5"/>
    <mergeCell ref="E4:E5"/>
    <mergeCell ref="F4:J4"/>
    <mergeCell ref="K4:L4"/>
    <mergeCell ref="O1:Q1"/>
    <mergeCell ref="A2:Q2"/>
    <mergeCell ref="M3:Q3"/>
    <mergeCell ref="A4:A5"/>
    <mergeCell ref="B4:B5"/>
    <mergeCell ref="C4:C5"/>
    <mergeCell ref="M4:Q4"/>
  </mergeCell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96.xml><?xml version="1.0" encoding="utf-8"?>
<worksheet xmlns="http://schemas.openxmlformats.org/spreadsheetml/2006/main" xmlns:r="http://schemas.openxmlformats.org/officeDocument/2006/relationships">
  <sheetPr>
    <tabColor theme="0"/>
  </sheetPr>
  <dimension ref="A1:AB12"/>
  <sheetViews>
    <sheetView view="pageBreakPreview" zoomScaleSheetLayoutView="100" zoomScalePageLayoutView="0" workbookViewId="0" topLeftCell="A1">
      <selection activeCell="B5" sqref="B5:B6"/>
    </sheetView>
  </sheetViews>
  <sheetFormatPr defaultColWidth="9.140625" defaultRowHeight="15"/>
  <cols>
    <col min="1" max="1" width="5.7109375" style="27" customWidth="1"/>
    <col min="2" max="2" width="9.140625" style="27" customWidth="1"/>
    <col min="3" max="3" width="10.421875" style="27" customWidth="1"/>
    <col min="4" max="17" width="7.140625" style="27" customWidth="1"/>
    <col min="18" max="19" width="6.28125" style="27" customWidth="1"/>
    <col min="20" max="16384" width="9.140625" style="27" customWidth="1"/>
  </cols>
  <sheetData>
    <row r="1" spans="1:19" ht="15.75">
      <c r="A1" s="274" t="s">
        <v>88</v>
      </c>
      <c r="B1" s="274"/>
      <c r="C1" s="274"/>
      <c r="D1" s="274"/>
      <c r="E1" s="274"/>
      <c r="F1" s="274"/>
      <c r="G1" s="274"/>
      <c r="H1" s="274"/>
      <c r="I1" s="274"/>
      <c r="J1" s="274"/>
      <c r="K1" s="274"/>
      <c r="L1" s="274"/>
      <c r="M1" s="274"/>
      <c r="N1" s="274"/>
      <c r="O1" s="274"/>
      <c r="P1" s="274"/>
      <c r="Q1" s="274"/>
      <c r="R1" s="274"/>
      <c r="S1" s="274"/>
    </row>
    <row r="2" spans="1:19" ht="33.75" customHeight="1">
      <c r="A2" s="273" t="s">
        <v>89</v>
      </c>
      <c r="B2" s="273"/>
      <c r="C2" s="273"/>
      <c r="D2" s="273"/>
      <c r="E2" s="273"/>
      <c r="F2" s="273"/>
      <c r="G2" s="273"/>
      <c r="H2" s="273"/>
      <c r="I2" s="273"/>
      <c r="J2" s="273"/>
      <c r="K2" s="273"/>
      <c r="L2" s="273"/>
      <c r="M2" s="273"/>
      <c r="N2" s="273"/>
      <c r="O2" s="273"/>
      <c r="P2" s="273"/>
      <c r="Q2" s="273"/>
      <c r="R2" s="273"/>
      <c r="S2" s="273"/>
    </row>
    <row r="3" spans="1:19" ht="16.5" customHeight="1">
      <c r="A3" s="251" t="s">
        <v>519</v>
      </c>
      <c r="B3" s="251"/>
      <c r="C3" s="251"/>
      <c r="D3" s="251"/>
      <c r="E3" s="251"/>
      <c r="F3" s="251"/>
      <c r="G3" s="251"/>
      <c r="H3" s="251"/>
      <c r="I3" s="251"/>
      <c r="J3" s="251"/>
      <c r="K3" s="251"/>
      <c r="L3" s="251"/>
      <c r="M3" s="251"/>
      <c r="N3" s="251"/>
      <c r="O3" s="251"/>
      <c r="P3" s="251"/>
      <c r="Q3" s="251"/>
      <c r="R3" s="251"/>
      <c r="S3" s="251"/>
    </row>
    <row r="4" spans="1:19" ht="15.75" customHeight="1">
      <c r="A4" s="28"/>
      <c r="B4" s="28"/>
      <c r="C4" s="28"/>
      <c r="D4" s="28"/>
      <c r="E4" s="28"/>
      <c r="F4" s="28"/>
      <c r="G4" s="28"/>
      <c r="H4" s="28"/>
      <c r="I4" s="28"/>
      <c r="J4" s="28"/>
      <c r="K4" s="28"/>
      <c r="L4" s="28"/>
      <c r="M4" s="28"/>
      <c r="N4" s="28"/>
      <c r="O4" s="28"/>
      <c r="P4" s="252" t="s">
        <v>5</v>
      </c>
      <c r="Q4" s="252"/>
      <c r="R4" s="252"/>
      <c r="S4" s="252"/>
    </row>
    <row r="5" spans="1:19" ht="18" customHeight="1">
      <c r="A5" s="256" t="s">
        <v>676</v>
      </c>
      <c r="B5" s="256" t="s">
        <v>434</v>
      </c>
      <c r="C5" s="256" t="s">
        <v>520</v>
      </c>
      <c r="D5" s="256" t="s">
        <v>521</v>
      </c>
      <c r="E5" s="256"/>
      <c r="F5" s="256"/>
      <c r="G5" s="256"/>
      <c r="H5" s="256"/>
      <c r="I5" s="256"/>
      <c r="J5" s="256"/>
      <c r="K5" s="256"/>
      <c r="L5" s="256"/>
      <c r="M5" s="256"/>
      <c r="N5" s="256"/>
      <c r="O5" s="256"/>
      <c r="P5" s="256"/>
      <c r="Q5" s="256"/>
      <c r="R5" s="256"/>
      <c r="S5" s="256"/>
    </row>
    <row r="6" spans="1:19" ht="80.25" customHeight="1">
      <c r="A6" s="256"/>
      <c r="B6" s="256"/>
      <c r="C6" s="256"/>
      <c r="D6" s="256" t="s">
        <v>522</v>
      </c>
      <c r="E6" s="256"/>
      <c r="F6" s="256" t="s">
        <v>141</v>
      </c>
      <c r="G6" s="256"/>
      <c r="H6" s="280" t="s">
        <v>139</v>
      </c>
      <c r="I6" s="282"/>
      <c r="J6" s="256" t="s">
        <v>523</v>
      </c>
      <c r="K6" s="256"/>
      <c r="L6" s="256" t="s">
        <v>524</v>
      </c>
      <c r="M6" s="256"/>
      <c r="N6" s="256" t="s">
        <v>525</v>
      </c>
      <c r="O6" s="256"/>
      <c r="P6" s="256" t="s">
        <v>526</v>
      </c>
      <c r="Q6" s="256"/>
      <c r="R6" s="256" t="s">
        <v>527</v>
      </c>
      <c r="S6" s="256"/>
    </row>
    <row r="7" spans="1:19" ht="21" customHeight="1">
      <c r="A7" s="256"/>
      <c r="B7" s="256"/>
      <c r="C7" s="256"/>
      <c r="D7" s="42" t="s">
        <v>500</v>
      </c>
      <c r="E7" s="42" t="s">
        <v>755</v>
      </c>
      <c r="F7" s="42" t="s">
        <v>500</v>
      </c>
      <c r="G7" s="42" t="s">
        <v>755</v>
      </c>
      <c r="H7" s="42" t="s">
        <v>500</v>
      </c>
      <c r="I7" s="42" t="s">
        <v>755</v>
      </c>
      <c r="J7" s="42" t="s">
        <v>500</v>
      </c>
      <c r="K7" s="42" t="s">
        <v>755</v>
      </c>
      <c r="L7" s="42" t="s">
        <v>500</v>
      </c>
      <c r="M7" s="42" t="s">
        <v>755</v>
      </c>
      <c r="N7" s="42" t="s">
        <v>500</v>
      </c>
      <c r="O7" s="42" t="s">
        <v>755</v>
      </c>
      <c r="P7" s="42" t="s">
        <v>500</v>
      </c>
      <c r="Q7" s="42" t="s">
        <v>755</v>
      </c>
      <c r="R7" s="42" t="s">
        <v>500</v>
      </c>
      <c r="S7" s="42" t="s">
        <v>755</v>
      </c>
    </row>
    <row r="8" spans="1:19" ht="17.25" customHeight="1">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row>
    <row r="9" spans="1:19" ht="20.25" customHeight="1">
      <c r="A9" s="47">
        <f>'46'!A8</f>
        <v>0</v>
      </c>
      <c r="B9" s="47">
        <f>'46'!B8</f>
        <v>0</v>
      </c>
      <c r="C9" s="18">
        <f>D9+F9+J9+L9+N9+P9+R9+H9</f>
        <v>0</v>
      </c>
      <c r="D9" s="23"/>
      <c r="E9" s="18" t="e">
        <f>D9/C9*100</f>
        <v>#DIV/0!</v>
      </c>
      <c r="F9" s="23"/>
      <c r="G9" s="18" t="e">
        <f>F9/C9*100</f>
        <v>#DIV/0!</v>
      </c>
      <c r="H9" s="97"/>
      <c r="I9" s="18" t="e">
        <f>H9/C9*100</f>
        <v>#DIV/0!</v>
      </c>
      <c r="J9" s="23"/>
      <c r="K9" s="18" t="e">
        <f>J9/C9*100</f>
        <v>#DIV/0!</v>
      </c>
      <c r="L9" s="23"/>
      <c r="M9" s="18" t="e">
        <f>L9/C9*100</f>
        <v>#DIV/0!</v>
      </c>
      <c r="N9" s="23"/>
      <c r="O9" s="18" t="e">
        <f>N9/C9*100</f>
        <v>#DIV/0!</v>
      </c>
      <c r="P9" s="23"/>
      <c r="Q9" s="18" t="e">
        <f>P9/C9*100</f>
        <v>#DIV/0!</v>
      </c>
      <c r="R9" s="42"/>
      <c r="S9" s="98" t="e">
        <f>R9/C9*100</f>
        <v>#DIV/0!</v>
      </c>
    </row>
    <row r="10" spans="1:19" s="73" customFormat="1" ht="15.75">
      <c r="A10" s="73" t="s">
        <v>684</v>
      </c>
      <c r="B10" s="73" t="s">
        <v>684</v>
      </c>
      <c r="C10" s="73" t="s">
        <v>684</v>
      </c>
      <c r="E10" s="73" t="s">
        <v>684</v>
      </c>
      <c r="G10" s="73" t="s">
        <v>684</v>
      </c>
      <c r="I10" s="73" t="s">
        <v>684</v>
      </c>
      <c r="K10" s="73" t="s">
        <v>684</v>
      </c>
      <c r="M10" s="73" t="s">
        <v>684</v>
      </c>
      <c r="O10" s="73" t="s">
        <v>684</v>
      </c>
      <c r="Q10" s="73" t="s">
        <v>684</v>
      </c>
      <c r="S10" s="73" t="s">
        <v>684</v>
      </c>
    </row>
    <row r="11" spans="1:28" s="1" customFormat="1" ht="18" customHeight="1">
      <c r="A11" s="62" t="s">
        <v>685</v>
      </c>
      <c r="B11" s="224" t="s">
        <v>686</v>
      </c>
      <c r="C11" s="224"/>
      <c r="D11" s="224"/>
      <c r="E11" s="224"/>
      <c r="F11" s="224"/>
      <c r="G11" s="224"/>
      <c r="H11" s="224"/>
      <c r="I11" s="224"/>
      <c r="J11" s="224"/>
      <c r="K11" s="224"/>
      <c r="L11" s="224"/>
      <c r="M11" s="224"/>
      <c r="N11" s="224"/>
      <c r="O11" s="224"/>
      <c r="P11" s="224"/>
      <c r="Q11" s="224"/>
      <c r="R11" s="224"/>
      <c r="S11" s="224"/>
      <c r="T11" s="50"/>
      <c r="U11" s="8"/>
      <c r="V11" s="8"/>
      <c r="W11" s="8"/>
      <c r="X11" s="8"/>
      <c r="Y11" s="8"/>
      <c r="Z11" s="8"/>
      <c r="AA11" s="8"/>
      <c r="AB11" s="8"/>
    </row>
    <row r="12" spans="1:23" s="1" customFormat="1" ht="15.75">
      <c r="A12" s="223" t="s">
        <v>142</v>
      </c>
      <c r="B12" s="223"/>
      <c r="C12" s="223"/>
      <c r="D12" s="223"/>
      <c r="E12" s="223"/>
      <c r="F12" s="223"/>
      <c r="G12" s="223"/>
      <c r="H12" s="223"/>
      <c r="I12" s="223"/>
      <c r="J12" s="223"/>
      <c r="K12" s="223"/>
      <c r="L12" s="223"/>
      <c r="M12" s="223"/>
      <c r="N12" s="223"/>
      <c r="O12" s="223"/>
      <c r="P12" s="223"/>
      <c r="Q12" s="223"/>
      <c r="R12" s="223"/>
      <c r="S12" s="223"/>
      <c r="T12" s="37"/>
      <c r="U12" s="37"/>
      <c r="V12" s="37"/>
      <c r="W12" s="37"/>
    </row>
  </sheetData>
  <sheetProtection/>
  <mergeCells count="18">
    <mergeCell ref="A12:S12"/>
    <mergeCell ref="J6:K6"/>
    <mergeCell ref="L6:M6"/>
    <mergeCell ref="N6:O6"/>
    <mergeCell ref="P6:Q6"/>
    <mergeCell ref="R6:S6"/>
    <mergeCell ref="B11:S11"/>
    <mergeCell ref="H6:I6"/>
    <mergeCell ref="A5:A7"/>
    <mergeCell ref="B5:B7"/>
    <mergeCell ref="C5:C7"/>
    <mergeCell ref="D5:S5"/>
    <mergeCell ref="D6:E6"/>
    <mergeCell ref="F6:G6"/>
    <mergeCell ref="A1:S1"/>
    <mergeCell ref="A2:S2"/>
    <mergeCell ref="A3:S3"/>
    <mergeCell ref="P4:S4"/>
  </mergeCells>
  <printOptions/>
  <pageMargins left="0.5118110236220472" right="0.4330708661417323" top="0.7480314960629921" bottom="0.7480314960629921" header="0.31496062992125984" footer="0.31496062992125984"/>
  <pageSetup horizontalDpi="600" verticalDpi="600" orientation="landscape" paperSize="9" scale="99" r:id="rId1"/>
</worksheet>
</file>

<file path=xl/worksheets/sheet97.xml><?xml version="1.0" encoding="utf-8"?>
<worksheet xmlns="http://schemas.openxmlformats.org/spreadsheetml/2006/main" xmlns:r="http://schemas.openxmlformats.org/officeDocument/2006/relationships">
  <sheetPr>
    <tabColor theme="0"/>
  </sheetPr>
  <dimension ref="A1:Z10"/>
  <sheetViews>
    <sheetView view="pageBreakPreview" zoomScaleSheetLayoutView="100" zoomScalePageLayoutView="0" workbookViewId="0" topLeftCell="A1">
      <selection activeCell="B4" sqref="B4:B6"/>
    </sheetView>
  </sheetViews>
  <sheetFormatPr defaultColWidth="9.140625" defaultRowHeight="15"/>
  <cols>
    <col min="1" max="1" width="7.28125" style="1" customWidth="1"/>
    <col min="2" max="2" width="9.140625" style="1" customWidth="1"/>
    <col min="3" max="3" width="15.57421875" style="1" customWidth="1"/>
    <col min="4" max="4" width="14.00390625" style="1" customWidth="1"/>
    <col min="5" max="5" width="14.57421875" style="1" customWidth="1"/>
    <col min="6" max="6" width="13.28125" style="1" customWidth="1"/>
    <col min="7" max="10" width="10.7109375" style="1" customWidth="1"/>
    <col min="11" max="13" width="9.140625" style="1" customWidth="1"/>
    <col min="14" max="14" width="15.7109375" style="1" customWidth="1"/>
    <col min="15" max="15" width="16.140625" style="1" customWidth="1"/>
    <col min="16" max="16384" width="9.140625" style="1" customWidth="1"/>
  </cols>
  <sheetData>
    <row r="1" spans="1:10" ht="15.75">
      <c r="A1" s="274" t="s">
        <v>90</v>
      </c>
      <c r="B1" s="274"/>
      <c r="C1" s="274"/>
      <c r="D1" s="274"/>
      <c r="E1" s="274"/>
      <c r="F1" s="274"/>
      <c r="G1" s="274"/>
      <c r="H1" s="274"/>
      <c r="I1" s="274"/>
      <c r="J1" s="274"/>
    </row>
    <row r="2" spans="1:10" ht="54" customHeight="1">
      <c r="A2" s="251" t="s">
        <v>91</v>
      </c>
      <c r="B2" s="251"/>
      <c r="C2" s="251"/>
      <c r="D2" s="251"/>
      <c r="E2" s="251"/>
      <c r="F2" s="251"/>
      <c r="G2" s="251"/>
      <c r="H2" s="251"/>
      <c r="I2" s="251"/>
      <c r="J2" s="251"/>
    </row>
    <row r="3" spans="1:10" ht="17.25" customHeight="1">
      <c r="A3" s="28"/>
      <c r="B3" s="28"/>
      <c r="C3" s="28"/>
      <c r="D3" s="28"/>
      <c r="E3" s="28"/>
      <c r="F3" s="28"/>
      <c r="G3" s="28"/>
      <c r="H3" s="309" t="s">
        <v>5</v>
      </c>
      <c r="I3" s="309"/>
      <c r="J3" s="309"/>
    </row>
    <row r="4" spans="1:10" ht="55.5" customHeight="1">
      <c r="A4" s="256" t="s">
        <v>676</v>
      </c>
      <c r="B4" s="256" t="s">
        <v>434</v>
      </c>
      <c r="C4" s="256" t="s">
        <v>555</v>
      </c>
      <c r="D4" s="256"/>
      <c r="E4" s="256" t="s">
        <v>556</v>
      </c>
      <c r="F4" s="256"/>
      <c r="G4" s="280" t="s">
        <v>557</v>
      </c>
      <c r="H4" s="281"/>
      <c r="I4" s="280" t="s">
        <v>558</v>
      </c>
      <c r="J4" s="281"/>
    </row>
    <row r="5" spans="1:10" ht="117.75" customHeight="1">
      <c r="A5" s="256"/>
      <c r="B5" s="256"/>
      <c r="C5" s="41" t="s">
        <v>559</v>
      </c>
      <c r="D5" s="41" t="s">
        <v>560</v>
      </c>
      <c r="E5" s="41" t="s">
        <v>561</v>
      </c>
      <c r="F5" s="41" t="s">
        <v>562</v>
      </c>
      <c r="G5" s="41" t="s">
        <v>559</v>
      </c>
      <c r="H5" s="41" t="s">
        <v>560</v>
      </c>
      <c r="I5" s="41" t="s">
        <v>559</v>
      </c>
      <c r="J5" s="41" t="s">
        <v>560</v>
      </c>
    </row>
    <row r="6" spans="1:10" ht="15.75">
      <c r="A6" s="42">
        <v>1</v>
      </c>
      <c r="B6" s="42">
        <v>2</v>
      </c>
      <c r="C6" s="42">
        <v>3</v>
      </c>
      <c r="D6" s="42">
        <v>4</v>
      </c>
      <c r="E6" s="42">
        <v>5</v>
      </c>
      <c r="F6" s="42">
        <v>6</v>
      </c>
      <c r="G6" s="42">
        <v>7</v>
      </c>
      <c r="H6" s="42">
        <v>8</v>
      </c>
      <c r="I6" s="42">
        <v>9</v>
      </c>
      <c r="J6" s="42">
        <v>10</v>
      </c>
    </row>
    <row r="7" spans="1:10" ht="15.75">
      <c r="A7" s="32">
        <f>1!A8</f>
        <v>50</v>
      </c>
      <c r="B7" s="32">
        <f>'54'!B7</f>
        <v>0</v>
      </c>
      <c r="C7" s="42"/>
      <c r="D7" s="42"/>
      <c r="E7" s="42"/>
      <c r="F7" s="42"/>
      <c r="G7" s="42"/>
      <c r="H7" s="42"/>
      <c r="I7" s="42"/>
      <c r="J7" s="42"/>
    </row>
    <row r="8" spans="1:2" ht="15.75">
      <c r="A8" s="7" t="s">
        <v>684</v>
      </c>
      <c r="B8" s="7" t="s">
        <v>684</v>
      </c>
    </row>
    <row r="9" spans="1:26" ht="18" customHeight="1">
      <c r="A9" s="36" t="s">
        <v>685</v>
      </c>
      <c r="B9" s="224" t="s">
        <v>563</v>
      </c>
      <c r="C9" s="224"/>
      <c r="D9" s="224"/>
      <c r="E9" s="224"/>
      <c r="F9" s="224"/>
      <c r="G9" s="224"/>
      <c r="H9" s="224"/>
      <c r="I9" s="224"/>
      <c r="J9" s="224"/>
      <c r="K9" s="50"/>
      <c r="L9" s="50"/>
      <c r="M9" s="50"/>
      <c r="N9" s="50"/>
      <c r="O9" s="50"/>
      <c r="P9" s="50"/>
      <c r="Q9" s="50"/>
      <c r="R9" s="50"/>
      <c r="S9" s="8"/>
      <c r="T9" s="8"/>
      <c r="U9" s="8"/>
      <c r="V9" s="8"/>
      <c r="W9" s="8"/>
      <c r="X9" s="8"/>
      <c r="Y9" s="8"/>
      <c r="Z9" s="8"/>
    </row>
    <row r="10" spans="1:21" ht="15.75">
      <c r="A10" s="223" t="s">
        <v>564</v>
      </c>
      <c r="B10" s="223"/>
      <c r="C10" s="223"/>
      <c r="D10" s="223"/>
      <c r="E10" s="223"/>
      <c r="F10" s="223"/>
      <c r="G10" s="223"/>
      <c r="H10" s="223"/>
      <c r="I10" s="223"/>
      <c r="J10" s="223"/>
      <c r="K10" s="37"/>
      <c r="L10" s="37"/>
      <c r="M10" s="37"/>
      <c r="N10" s="37"/>
      <c r="O10" s="37"/>
      <c r="P10" s="37"/>
      <c r="Q10" s="37"/>
      <c r="R10" s="37"/>
      <c r="S10" s="37"/>
      <c r="T10" s="37"/>
      <c r="U10" s="37"/>
    </row>
  </sheetData>
  <sheetProtection/>
  <mergeCells count="11">
    <mergeCell ref="B9:J9"/>
    <mergeCell ref="A10:J10"/>
    <mergeCell ref="A1:J1"/>
    <mergeCell ref="A2:J2"/>
    <mergeCell ref="H3:J3"/>
    <mergeCell ref="A4:A5"/>
    <mergeCell ref="B4:B5"/>
    <mergeCell ref="C4:D4"/>
    <mergeCell ref="E4:F4"/>
    <mergeCell ref="G4:H4"/>
    <mergeCell ref="I4:J4"/>
  </mergeCells>
  <printOptions/>
  <pageMargins left="0.5511811023622047" right="0.4724409448818898" top="0.7480314960629921" bottom="0.7480314960629921" header="0.31496062992125984" footer="0.31496062992125984"/>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sheetPr>
    <tabColor theme="0"/>
  </sheetPr>
  <dimension ref="A1:O13"/>
  <sheetViews>
    <sheetView view="pageBreakPreview" zoomScaleSheetLayoutView="100" zoomScalePageLayoutView="0" workbookViewId="0" topLeftCell="A2">
      <selection activeCell="B4" sqref="B4:B8"/>
    </sheetView>
  </sheetViews>
  <sheetFormatPr defaultColWidth="9.140625" defaultRowHeight="15"/>
  <cols>
    <col min="1" max="1" width="6.421875" style="1" customWidth="1"/>
    <col min="2" max="2" width="12.00390625" style="1" customWidth="1"/>
    <col min="3" max="5" width="8.28125" style="1" customWidth="1"/>
    <col min="6" max="14" width="9.7109375" style="1" customWidth="1"/>
    <col min="15" max="16384" width="9.140625" style="1" customWidth="1"/>
  </cols>
  <sheetData>
    <row r="1" spans="1:14" ht="18.75" customHeight="1">
      <c r="A1" s="239" t="s">
        <v>92</v>
      </c>
      <c r="B1" s="239"/>
      <c r="C1" s="239"/>
      <c r="D1" s="239"/>
      <c r="E1" s="239"/>
      <c r="F1" s="239"/>
      <c r="G1" s="239"/>
      <c r="H1" s="239"/>
      <c r="I1" s="239"/>
      <c r="J1" s="239"/>
      <c r="K1" s="239"/>
      <c r="L1" s="239"/>
      <c r="M1" s="239"/>
      <c r="N1" s="239"/>
    </row>
    <row r="2" spans="1:14" ht="47.25" customHeight="1">
      <c r="A2" s="234" t="s">
        <v>93</v>
      </c>
      <c r="B2" s="234"/>
      <c r="C2" s="234"/>
      <c r="D2" s="234"/>
      <c r="E2" s="234"/>
      <c r="F2" s="234"/>
      <c r="G2" s="234"/>
      <c r="H2" s="234"/>
      <c r="I2" s="234"/>
      <c r="J2" s="234"/>
      <c r="K2" s="234"/>
      <c r="L2" s="234"/>
      <c r="M2" s="234"/>
      <c r="N2" s="234"/>
    </row>
    <row r="3" spans="1:14" ht="20.25" customHeight="1">
      <c r="A3" s="14"/>
      <c r="B3" s="14"/>
      <c r="C3" s="14"/>
      <c r="D3" s="14"/>
      <c r="E3" s="14"/>
      <c r="F3" s="14"/>
      <c r="G3" s="14"/>
      <c r="H3" s="14"/>
      <c r="I3" s="14"/>
      <c r="J3" s="14"/>
      <c r="K3" s="307" t="s">
        <v>5</v>
      </c>
      <c r="L3" s="307"/>
      <c r="M3" s="307"/>
      <c r="N3" s="307"/>
    </row>
    <row r="4" spans="1:14" ht="19.5" customHeight="1">
      <c r="A4" s="241" t="s">
        <v>676</v>
      </c>
      <c r="B4" s="241" t="s">
        <v>434</v>
      </c>
      <c r="C4" s="241" t="s">
        <v>566</v>
      </c>
      <c r="D4" s="241"/>
      <c r="E4" s="241"/>
      <c r="F4" s="241"/>
      <c r="G4" s="241"/>
      <c r="H4" s="241"/>
      <c r="I4" s="241"/>
      <c r="J4" s="241"/>
      <c r="K4" s="241"/>
      <c r="L4" s="241"/>
      <c r="M4" s="241"/>
      <c r="N4" s="241"/>
    </row>
    <row r="5" spans="1:14" ht="19.5" customHeight="1">
      <c r="A5" s="241"/>
      <c r="B5" s="241"/>
      <c r="C5" s="241" t="s">
        <v>759</v>
      </c>
      <c r="D5" s="241"/>
      <c r="E5" s="241"/>
      <c r="F5" s="241"/>
      <c r="G5" s="241"/>
      <c r="H5" s="241"/>
      <c r="I5" s="241"/>
      <c r="J5" s="241"/>
      <c r="K5" s="241"/>
      <c r="L5" s="241"/>
      <c r="M5" s="241"/>
      <c r="N5" s="241"/>
    </row>
    <row r="6" spans="1:14" ht="19.5" customHeight="1">
      <c r="A6" s="241"/>
      <c r="B6" s="241"/>
      <c r="C6" s="271" t="s">
        <v>567</v>
      </c>
      <c r="D6" s="271" t="s">
        <v>568</v>
      </c>
      <c r="E6" s="271" t="s">
        <v>569</v>
      </c>
      <c r="F6" s="241" t="s">
        <v>463</v>
      </c>
      <c r="G6" s="241"/>
      <c r="H6" s="241"/>
      <c r="I6" s="241"/>
      <c r="J6" s="241"/>
      <c r="K6" s="241"/>
      <c r="L6" s="241"/>
      <c r="M6" s="241"/>
      <c r="N6" s="241"/>
    </row>
    <row r="7" spans="1:14" ht="39" customHeight="1">
      <c r="A7" s="241"/>
      <c r="B7" s="241"/>
      <c r="C7" s="271"/>
      <c r="D7" s="271"/>
      <c r="E7" s="271"/>
      <c r="F7" s="241" t="s">
        <v>570</v>
      </c>
      <c r="G7" s="241"/>
      <c r="H7" s="241"/>
      <c r="I7" s="241" t="s">
        <v>571</v>
      </c>
      <c r="J7" s="241"/>
      <c r="K7" s="241"/>
      <c r="L7" s="241" t="s">
        <v>572</v>
      </c>
      <c r="M7" s="241"/>
      <c r="N7" s="241"/>
    </row>
    <row r="8" spans="1:14" ht="122.25" customHeight="1">
      <c r="A8" s="241"/>
      <c r="B8" s="241"/>
      <c r="C8" s="271"/>
      <c r="D8" s="271"/>
      <c r="E8" s="271"/>
      <c r="F8" s="46" t="s">
        <v>573</v>
      </c>
      <c r="G8" s="46" t="s">
        <v>574</v>
      </c>
      <c r="H8" s="46" t="s">
        <v>575</v>
      </c>
      <c r="I8" s="46" t="s">
        <v>573</v>
      </c>
      <c r="J8" s="46" t="s">
        <v>574</v>
      </c>
      <c r="K8" s="46" t="s">
        <v>575</v>
      </c>
      <c r="L8" s="46" t="s">
        <v>573</v>
      </c>
      <c r="M8" s="46" t="s">
        <v>574</v>
      </c>
      <c r="N8" s="46" t="s">
        <v>575</v>
      </c>
    </row>
    <row r="9" spans="1:14" ht="15.75">
      <c r="A9" s="23">
        <v>1</v>
      </c>
      <c r="B9" s="23">
        <v>2</v>
      </c>
      <c r="C9" s="23">
        <v>3</v>
      </c>
      <c r="D9" s="23">
        <v>4</v>
      </c>
      <c r="E9" s="23">
        <v>5</v>
      </c>
      <c r="F9" s="23">
        <v>6</v>
      </c>
      <c r="G9" s="23">
        <v>7</v>
      </c>
      <c r="H9" s="23">
        <v>8</v>
      </c>
      <c r="I9" s="23">
        <v>9</v>
      </c>
      <c r="J9" s="23">
        <v>10</v>
      </c>
      <c r="K9" s="23">
        <v>11</v>
      </c>
      <c r="L9" s="23">
        <v>12</v>
      </c>
      <c r="M9" s="23">
        <v>13</v>
      </c>
      <c r="N9" s="23">
        <v>14</v>
      </c>
    </row>
    <row r="10" spans="1:14" ht="15.75">
      <c r="A10" s="47">
        <f>1!A8</f>
        <v>50</v>
      </c>
      <c r="B10" s="47">
        <f>'57'!B6</f>
        <v>0</v>
      </c>
      <c r="C10" s="106"/>
      <c r="D10" s="106"/>
      <c r="E10" s="106"/>
      <c r="F10" s="23"/>
      <c r="G10" s="23"/>
      <c r="H10" s="23"/>
      <c r="I10" s="23"/>
      <c r="J10" s="23"/>
      <c r="K10" s="23"/>
      <c r="L10" s="23"/>
      <c r="M10" s="23"/>
      <c r="N10" s="23"/>
    </row>
    <row r="11" spans="1:2" s="7" customFormat="1" ht="15.75">
      <c r="A11" s="7" t="s">
        <v>684</v>
      </c>
      <c r="B11" s="7" t="s">
        <v>684</v>
      </c>
    </row>
    <row r="12" spans="1:15" ht="18" customHeight="1">
      <c r="A12" s="62" t="s">
        <v>685</v>
      </c>
      <c r="B12" s="224" t="s">
        <v>576</v>
      </c>
      <c r="C12" s="224"/>
      <c r="D12" s="224"/>
      <c r="E12" s="224"/>
      <c r="F12" s="224"/>
      <c r="G12" s="224"/>
      <c r="H12" s="224"/>
      <c r="I12" s="224"/>
      <c r="J12" s="224"/>
      <c r="K12" s="224"/>
      <c r="L12" s="224"/>
      <c r="M12" s="224"/>
      <c r="N12" s="224"/>
      <c r="O12" s="8"/>
    </row>
    <row r="13" spans="1:14" ht="15.75">
      <c r="A13" s="223" t="s">
        <v>26</v>
      </c>
      <c r="B13" s="223"/>
      <c r="C13" s="223"/>
      <c r="D13" s="223"/>
      <c r="E13" s="223"/>
      <c r="F13" s="223"/>
      <c r="G13" s="223"/>
      <c r="H13" s="223"/>
      <c r="I13" s="223"/>
      <c r="J13" s="223"/>
      <c r="K13" s="223"/>
      <c r="L13" s="223"/>
      <c r="M13" s="223"/>
      <c r="N13" s="223"/>
    </row>
  </sheetData>
  <sheetProtection/>
  <mergeCells count="16">
    <mergeCell ref="A1:N1"/>
    <mergeCell ref="A2:N2"/>
    <mergeCell ref="K3:N3"/>
    <mergeCell ref="A4:A8"/>
    <mergeCell ref="B4:B8"/>
    <mergeCell ref="C4:N4"/>
    <mergeCell ref="C5:N5"/>
    <mergeCell ref="C6:C8"/>
    <mergeCell ref="D6:D8"/>
    <mergeCell ref="E6:E8"/>
    <mergeCell ref="B12:N12"/>
    <mergeCell ref="A13:N13"/>
    <mergeCell ref="F6:N6"/>
    <mergeCell ref="F7:H7"/>
    <mergeCell ref="I7:K7"/>
    <mergeCell ref="L7:N7"/>
  </mergeCells>
  <printOptions/>
  <pageMargins left="0.5511811023622047" right="0.4724409448818898" top="0.7480314960629921" bottom="0.7480314960629921" header="0.31496062992125984" footer="0.31496062992125984"/>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sheetPr>
    <tabColor theme="0"/>
  </sheetPr>
  <dimension ref="A1:Z12"/>
  <sheetViews>
    <sheetView view="pageBreakPreview" zoomScaleSheetLayoutView="100" zoomScalePageLayoutView="0" workbookViewId="0" topLeftCell="A1">
      <selection activeCell="B5" sqref="B5:B6"/>
    </sheetView>
  </sheetViews>
  <sheetFormatPr defaultColWidth="9.140625" defaultRowHeight="15"/>
  <cols>
    <col min="1" max="1" width="6.421875" style="1" customWidth="1"/>
    <col min="2" max="2" width="9.140625" style="1" customWidth="1"/>
    <col min="3" max="3" width="16.140625" style="1" customWidth="1"/>
    <col min="4" max="4" width="12.00390625" style="1" customWidth="1"/>
    <col min="5" max="8" width="9.140625" style="1" customWidth="1"/>
    <col min="9" max="10" width="7.28125" style="1" customWidth="1"/>
    <col min="11" max="12" width="9.140625" style="1" customWidth="1"/>
    <col min="13" max="13" width="7.57421875" style="1" customWidth="1"/>
    <col min="14" max="14" width="9.8515625" style="1" customWidth="1"/>
    <col min="15" max="16384" width="9.140625" style="1" customWidth="1"/>
  </cols>
  <sheetData>
    <row r="1" spans="1:14" ht="15.75">
      <c r="A1" s="239" t="s">
        <v>94</v>
      </c>
      <c r="B1" s="239"/>
      <c r="C1" s="239"/>
      <c r="D1" s="239"/>
      <c r="E1" s="239"/>
      <c r="F1" s="239"/>
      <c r="G1" s="239"/>
      <c r="H1" s="239"/>
      <c r="I1" s="239"/>
      <c r="J1" s="239"/>
      <c r="K1" s="239"/>
      <c r="L1" s="239"/>
      <c r="M1" s="239"/>
      <c r="N1" s="239"/>
    </row>
    <row r="2" spans="1:14" ht="15.75">
      <c r="A2" s="214" t="s">
        <v>95</v>
      </c>
      <c r="B2" s="214"/>
      <c r="C2" s="214"/>
      <c r="D2" s="214"/>
      <c r="E2" s="214"/>
      <c r="F2" s="214"/>
      <c r="G2" s="214"/>
      <c r="H2" s="214"/>
      <c r="I2" s="214"/>
      <c r="J2" s="214"/>
      <c r="K2" s="214"/>
      <c r="L2" s="214"/>
      <c r="M2" s="214"/>
      <c r="N2" s="214"/>
    </row>
    <row r="3" spans="1:14" ht="15.75">
      <c r="A3" s="214" t="s">
        <v>675</v>
      </c>
      <c r="B3" s="214"/>
      <c r="C3" s="214"/>
      <c r="D3" s="214"/>
      <c r="E3" s="214"/>
      <c r="F3" s="214"/>
      <c r="G3" s="214"/>
      <c r="H3" s="214"/>
      <c r="I3" s="214"/>
      <c r="J3" s="214"/>
      <c r="K3" s="214"/>
      <c r="L3" s="214"/>
      <c r="M3" s="214"/>
      <c r="N3" s="214"/>
    </row>
    <row r="4" spans="1:14" ht="15.75">
      <c r="A4" s="307" t="s">
        <v>5</v>
      </c>
      <c r="B4" s="307"/>
      <c r="C4" s="307"/>
      <c r="D4" s="307"/>
      <c r="E4" s="307"/>
      <c r="F4" s="307"/>
      <c r="G4" s="307"/>
      <c r="H4" s="307"/>
      <c r="I4" s="307"/>
      <c r="J4" s="307"/>
      <c r="K4" s="307"/>
      <c r="L4" s="307"/>
      <c r="M4" s="307"/>
      <c r="N4" s="307"/>
    </row>
    <row r="5" spans="1:14" ht="37.5" customHeight="1">
      <c r="A5" s="241" t="s">
        <v>676</v>
      </c>
      <c r="B5" s="241" t="s">
        <v>434</v>
      </c>
      <c r="C5" s="241" t="s">
        <v>578</v>
      </c>
      <c r="D5" s="241" t="s">
        <v>579</v>
      </c>
      <c r="E5" s="271" t="s">
        <v>580</v>
      </c>
      <c r="F5" s="241" t="s">
        <v>581</v>
      </c>
      <c r="G5" s="241"/>
      <c r="H5" s="241"/>
      <c r="I5" s="241"/>
      <c r="J5" s="241"/>
      <c r="K5" s="241" t="s">
        <v>582</v>
      </c>
      <c r="L5" s="241"/>
      <c r="M5" s="241"/>
      <c r="N5" s="271" t="s">
        <v>583</v>
      </c>
    </row>
    <row r="6" spans="1:14" ht="78.75" customHeight="1">
      <c r="A6" s="241"/>
      <c r="B6" s="241"/>
      <c r="C6" s="241"/>
      <c r="D6" s="241"/>
      <c r="E6" s="271"/>
      <c r="F6" s="271" t="s">
        <v>584</v>
      </c>
      <c r="G6" s="271" t="s">
        <v>585</v>
      </c>
      <c r="H6" s="271" t="s">
        <v>915</v>
      </c>
      <c r="I6" s="271" t="s">
        <v>917</v>
      </c>
      <c r="J6" s="271" t="s">
        <v>586</v>
      </c>
      <c r="K6" s="271" t="s">
        <v>587</v>
      </c>
      <c r="L6" s="271" t="s">
        <v>588</v>
      </c>
      <c r="M6" s="271" t="s">
        <v>589</v>
      </c>
      <c r="N6" s="271"/>
    </row>
    <row r="7" spans="1:14" ht="21.75" customHeight="1">
      <c r="A7" s="241"/>
      <c r="B7" s="241"/>
      <c r="C7" s="241"/>
      <c r="D7" s="241"/>
      <c r="E7" s="271"/>
      <c r="F7" s="271"/>
      <c r="G7" s="271"/>
      <c r="H7" s="271"/>
      <c r="I7" s="271"/>
      <c r="J7" s="271"/>
      <c r="K7" s="271"/>
      <c r="L7" s="271"/>
      <c r="M7" s="271"/>
      <c r="N7" s="271"/>
    </row>
    <row r="8" spans="1:14" ht="15.75">
      <c r="A8" s="23">
        <v>1</v>
      </c>
      <c r="B8" s="23">
        <v>2</v>
      </c>
      <c r="C8" s="23">
        <v>3</v>
      </c>
      <c r="D8" s="23">
        <v>4</v>
      </c>
      <c r="E8" s="23">
        <v>5</v>
      </c>
      <c r="F8" s="23">
        <v>6</v>
      </c>
      <c r="G8" s="23">
        <v>7</v>
      </c>
      <c r="H8" s="23">
        <v>8</v>
      </c>
      <c r="I8" s="23">
        <v>9</v>
      </c>
      <c r="J8" s="23">
        <v>10</v>
      </c>
      <c r="K8" s="23">
        <v>11</v>
      </c>
      <c r="L8" s="23">
        <v>12</v>
      </c>
      <c r="M8" s="23">
        <v>13</v>
      </c>
      <c r="N8" s="23">
        <v>14</v>
      </c>
    </row>
    <row r="9" spans="1:14" ht="15.75">
      <c r="A9" s="4">
        <f>1!A8</f>
        <v>50</v>
      </c>
      <c r="B9" s="4">
        <f>'61'!B8</f>
        <v>0</v>
      </c>
      <c r="C9" s="107"/>
      <c r="D9" s="107"/>
      <c r="E9" s="107"/>
      <c r="F9" s="107"/>
      <c r="G9" s="107"/>
      <c r="H9" s="107"/>
      <c r="I9" s="107"/>
      <c r="J9" s="107"/>
      <c r="K9" s="107"/>
      <c r="L9" s="107"/>
      <c r="M9" s="107"/>
      <c r="N9" s="107"/>
    </row>
    <row r="10" spans="1:2" s="7" customFormat="1" ht="15.75">
      <c r="A10" s="44" t="s">
        <v>684</v>
      </c>
      <c r="B10" s="44" t="s">
        <v>684</v>
      </c>
    </row>
    <row r="11" spans="1:26" ht="18" customHeight="1">
      <c r="A11" s="62" t="s">
        <v>685</v>
      </c>
      <c r="B11" s="224" t="s">
        <v>686</v>
      </c>
      <c r="C11" s="224"/>
      <c r="D11" s="224"/>
      <c r="E11" s="224"/>
      <c r="F11" s="224"/>
      <c r="G11" s="224"/>
      <c r="H11" s="224"/>
      <c r="I11" s="224"/>
      <c r="J11" s="224"/>
      <c r="K11" s="224"/>
      <c r="L11" s="224"/>
      <c r="M11" s="224"/>
      <c r="N11" s="224"/>
      <c r="O11" s="224"/>
      <c r="P11" s="224"/>
      <c r="Q11" s="224"/>
      <c r="R11" s="50"/>
      <c r="S11" s="8"/>
      <c r="T11" s="8"/>
      <c r="U11" s="8"/>
      <c r="V11" s="8"/>
      <c r="W11" s="8"/>
      <c r="X11" s="8"/>
      <c r="Y11" s="8"/>
      <c r="Z11" s="8"/>
    </row>
    <row r="12" spans="1:26" s="112" customFormat="1" ht="18" customHeight="1">
      <c r="A12" s="108"/>
      <c r="B12" s="317" t="s">
        <v>590</v>
      </c>
      <c r="C12" s="317"/>
      <c r="D12" s="317"/>
      <c r="E12" s="317"/>
      <c r="F12" s="317"/>
      <c r="G12" s="317"/>
      <c r="H12" s="317"/>
      <c r="I12" s="317"/>
      <c r="J12" s="317"/>
      <c r="K12" s="317"/>
      <c r="L12" s="317"/>
      <c r="M12" s="317"/>
      <c r="N12" s="317"/>
      <c r="O12" s="109"/>
      <c r="P12" s="109"/>
      <c r="Q12" s="109"/>
      <c r="R12" s="110"/>
      <c r="S12" s="111"/>
      <c r="T12" s="111"/>
      <c r="U12" s="111"/>
      <c r="V12" s="111"/>
      <c r="W12" s="111"/>
      <c r="X12" s="111"/>
      <c r="Y12" s="111"/>
      <c r="Z12" s="111"/>
    </row>
  </sheetData>
  <sheetProtection/>
  <mergeCells count="22">
    <mergeCell ref="A1:N1"/>
    <mergeCell ref="A2:N2"/>
    <mergeCell ref="A3:N3"/>
    <mergeCell ref="A4:N4"/>
    <mergeCell ref="A5:A7"/>
    <mergeCell ref="B5:B7"/>
    <mergeCell ref="K5:M5"/>
    <mergeCell ref="N5:N7"/>
    <mergeCell ref="B11:Q11"/>
    <mergeCell ref="B12:N12"/>
    <mergeCell ref="E5:E7"/>
    <mergeCell ref="C5:C7"/>
    <mergeCell ref="D5:D7"/>
    <mergeCell ref="L6:L7"/>
    <mergeCell ref="M6:M7"/>
    <mergeCell ref="F5:J5"/>
    <mergeCell ref="J6:J7"/>
    <mergeCell ref="K6:K7"/>
    <mergeCell ref="F6:F7"/>
    <mergeCell ref="G6:G7"/>
    <mergeCell ref="H6:H7"/>
    <mergeCell ref="I6:I7"/>
  </mergeCells>
  <printOptions/>
  <pageMargins left="0.4724409448818898" right="0.5511811023622047" top="0.7480314960629921" bottom="0.7480314960629921" header="0.31496062992125984" footer="0.31496062992125984"/>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2017-11-20T04:24:47Z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